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al_janc\INetCache\Content.Outlook\LH3N2SIG\"/>
    </mc:Choice>
  </mc:AlternateContent>
  <xr:revisionPtr revIDLastSave="0" documentId="8_{FA0AF71D-227D-4078-ADB1-19B8DF278EE1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Ejendomme" sheetId="1" r:id="rId1"/>
    <sheet name="Vedligehold" sheetId="5" r:id="rId2"/>
    <sheet name="Pivot - Udvalg" sheetId="3" r:id="rId3"/>
    <sheet name="Pivot - Ejendomme" sheetId="4" r:id="rId4"/>
  </sheets>
  <definedNames>
    <definedName name="_xlnm._FilterDatabase" localSheetId="1" hidden="1">Vedligehold!$A$1:$O$127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61" i="1" l="1"/>
  <c r="AG159" i="1"/>
  <c r="AG154" i="1"/>
  <c r="AG198" i="1" l="1"/>
  <c r="AN150" i="1"/>
  <c r="AN149" i="1"/>
  <c r="AN148" i="1"/>
  <c r="AN147" i="1"/>
  <c r="AN146" i="1"/>
  <c r="AN145" i="1"/>
  <c r="AN144" i="1"/>
  <c r="AN143" i="1"/>
  <c r="AN142" i="1"/>
  <c r="AN141" i="1"/>
  <c r="AN140" i="1"/>
  <c r="AN139" i="1"/>
  <c r="AN138" i="1"/>
  <c r="AN137" i="1"/>
  <c r="AN136" i="1"/>
  <c r="AN135" i="1"/>
  <c r="AN134" i="1"/>
  <c r="AN133" i="1"/>
  <c r="AN132" i="1"/>
  <c r="AN131" i="1"/>
  <c r="AN130" i="1"/>
  <c r="AN129" i="1"/>
  <c r="AN128" i="1"/>
  <c r="AN127" i="1"/>
  <c r="AN125" i="1"/>
  <c r="AN124" i="1"/>
  <c r="AN123" i="1"/>
  <c r="AN122" i="1"/>
  <c r="AN121" i="1"/>
  <c r="AN120" i="1"/>
  <c r="AN119" i="1"/>
  <c r="AN118" i="1"/>
  <c r="AN117" i="1"/>
  <c r="AN116" i="1"/>
  <c r="AN115" i="1"/>
  <c r="AN114" i="1"/>
  <c r="AN113" i="1"/>
  <c r="AN112" i="1"/>
  <c r="AN111" i="1"/>
  <c r="AN11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82" i="1"/>
  <c r="AN81" i="1"/>
  <c r="AN80" i="1"/>
  <c r="AN79" i="1"/>
  <c r="AN78" i="1"/>
  <c r="AN77" i="1"/>
  <c r="AN76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AN2" i="1"/>
  <c r="AN126" i="1"/>
  <c r="N127" i="5"/>
  <c r="M127" i="5"/>
  <c r="L127" i="5"/>
  <c r="K127" i="5"/>
  <c r="J127" i="5"/>
  <c r="I127" i="5"/>
  <c r="H127" i="5"/>
  <c r="G127" i="5"/>
  <c r="F127" i="5"/>
  <c r="E127" i="5"/>
  <c r="O126" i="5"/>
  <c r="O125" i="5"/>
  <c r="O124" i="5"/>
  <c r="O123" i="5"/>
  <c r="O122" i="5"/>
  <c r="O121" i="5"/>
  <c r="O120" i="5"/>
  <c r="O119" i="5"/>
  <c r="O118" i="5"/>
  <c r="O117" i="5"/>
  <c r="O116" i="5"/>
  <c r="O115" i="5"/>
  <c r="O114" i="5"/>
  <c r="O113" i="5"/>
  <c r="O112" i="5"/>
  <c r="O111" i="5"/>
  <c r="O110" i="5"/>
  <c r="O109" i="5"/>
  <c r="O108" i="5"/>
  <c r="O107" i="5"/>
  <c r="O106" i="5"/>
  <c r="O105" i="5"/>
  <c r="O104" i="5"/>
  <c r="O103" i="5"/>
  <c r="O102" i="5"/>
  <c r="O101" i="5"/>
  <c r="O100" i="5"/>
  <c r="O99" i="5"/>
  <c r="O98" i="5"/>
  <c r="O97" i="5"/>
  <c r="O96" i="5"/>
  <c r="O95" i="5"/>
  <c r="O94" i="5"/>
  <c r="O93" i="5"/>
  <c r="O92" i="5"/>
  <c r="O91" i="5"/>
  <c r="O90" i="5"/>
  <c r="O89" i="5"/>
  <c r="O88" i="5"/>
  <c r="O87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1" i="5"/>
  <c r="O70" i="5"/>
  <c r="O69" i="5"/>
  <c r="O68" i="5"/>
  <c r="O67" i="5"/>
  <c r="O66" i="5"/>
  <c r="O65" i="5"/>
  <c r="O64" i="5"/>
  <c r="O63" i="5"/>
  <c r="O62" i="5"/>
  <c r="O61" i="5"/>
  <c r="O60" i="5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O2" i="5"/>
  <c r="O127" i="5" s="1"/>
  <c r="AN198" i="1" l="1"/>
</calcChain>
</file>

<file path=xl/sharedStrings.xml><?xml version="1.0" encoding="utf-8"?>
<sst xmlns="http://schemas.openxmlformats.org/spreadsheetml/2006/main" count="3422" uniqueCount="702">
  <si>
    <t>Ejendom</t>
  </si>
  <si>
    <t>Adresse</t>
  </si>
  <si>
    <t>Postnr</t>
  </si>
  <si>
    <t>By</t>
  </si>
  <si>
    <t>Telefon</t>
  </si>
  <si>
    <t>Fax</t>
  </si>
  <si>
    <t>Nr.</t>
  </si>
  <si>
    <t>Inaktiv</t>
  </si>
  <si>
    <t>Ejendomsnr. BBR</t>
  </si>
  <si>
    <t>Energimærke</t>
  </si>
  <si>
    <t>Energimærke udstedelsesår</t>
  </si>
  <si>
    <t>Energimærke udløbsår</t>
  </si>
  <si>
    <t>Ejerlav</t>
  </si>
  <si>
    <t>Matrikelnumre</t>
  </si>
  <si>
    <t>Sidste bygningssyn</t>
  </si>
  <si>
    <t>Note til bygningssyn</t>
  </si>
  <si>
    <t>Longitude</t>
  </si>
  <si>
    <t>Latitude</t>
  </si>
  <si>
    <t>Status</t>
  </si>
  <si>
    <t>Status dato</t>
  </si>
  <si>
    <t>Årlig leje</t>
  </si>
  <si>
    <t>1.Sagsbehandler</t>
  </si>
  <si>
    <t>2.Sagsbehandler</t>
  </si>
  <si>
    <t>Anvendelse</t>
  </si>
  <si>
    <t>Udvalg</t>
  </si>
  <si>
    <t>Forvaltning</t>
  </si>
  <si>
    <t>Ejerforhold</t>
  </si>
  <si>
    <t>Zone</t>
  </si>
  <si>
    <t>Grund-areal</t>
  </si>
  <si>
    <t>Terræn-drifts-areal</t>
  </si>
  <si>
    <t>Vejareal</t>
  </si>
  <si>
    <t>Bebygget areal</t>
  </si>
  <si>
    <t>Udnyttet tagetage</t>
  </si>
  <si>
    <t>Samlet kælder-areal</t>
  </si>
  <si>
    <t>Bygnings-driftsareal</t>
  </si>
  <si>
    <t>Opvarmet areal</t>
  </si>
  <si>
    <t>Årstal for seneste revidering af arealer</t>
  </si>
  <si>
    <t>EjdID</t>
  </si>
  <si>
    <t>E</t>
  </si>
  <si>
    <t>-</t>
  </si>
  <si>
    <t>4H-gården</t>
  </si>
  <si>
    <t>Rosagervej 34</t>
  </si>
  <si>
    <t>Præstø</t>
  </si>
  <si>
    <t>Skibinge by Skibinge</t>
  </si>
  <si>
    <t>15, A</t>
  </si>
  <si>
    <t>Michael Barsøe Hansen</t>
  </si>
  <si>
    <t>Kultur og fritidsaktiviteter</t>
  </si>
  <si>
    <t>Kultur-, Idræts- og Fritidsudvalg</t>
  </si>
  <si>
    <t>Kultur og Fritid</t>
  </si>
  <si>
    <t>Ejer og bruger</t>
  </si>
  <si>
    <t>Abildhøjgården</t>
  </si>
  <si>
    <t>Rugvænget 72</t>
  </si>
  <si>
    <t>C</t>
  </si>
  <si>
    <t>17  A</t>
  </si>
  <si>
    <t>Flemming Andersen</t>
  </si>
  <si>
    <t>Winnie Gleerup</t>
  </si>
  <si>
    <t>SFO</t>
  </si>
  <si>
    <t>Børn, Unge og Familieudvalg</t>
  </si>
  <si>
    <t>Skoler</t>
  </si>
  <si>
    <t>Aggerhus Dagcenter (KAB)</t>
  </si>
  <si>
    <t>Parkvej 1</t>
  </si>
  <si>
    <t>D</t>
  </si>
  <si>
    <t>Bårse by Bårse</t>
  </si>
  <si>
    <t>18  D</t>
  </si>
  <si>
    <t>Ældrecenter</t>
  </si>
  <si>
    <t>Socialudvalg</t>
  </si>
  <si>
    <t>Ældre</t>
  </si>
  <si>
    <t>Ejer og anden administrator</t>
  </si>
  <si>
    <t>Allerslev Egnshus</t>
  </si>
  <si>
    <t>Enghavevej 2B</t>
  </si>
  <si>
    <t>Allerslev by Allerslev</t>
  </si>
  <si>
    <t>55, AG</t>
  </si>
  <si>
    <t>Egnshus</t>
  </si>
  <si>
    <t>Autismecenter Storstrøm - Abelsvej</t>
  </si>
  <si>
    <t>Abelsvej 19</t>
  </si>
  <si>
    <t>Lundby</t>
  </si>
  <si>
    <t>Lundby By Lundby</t>
  </si>
  <si>
    <t>10 FC</t>
  </si>
  <si>
    <t>Kirsten Pedersen</t>
  </si>
  <si>
    <t>Social- og handicapområdet</t>
  </si>
  <si>
    <t>Psykiatriudvalg</t>
  </si>
  <si>
    <t>Psykiatri og handicap</t>
  </si>
  <si>
    <t>Autismecenter Storstrøm - Elektrikervænget</t>
  </si>
  <si>
    <t>Elektrikervænget 1A</t>
  </si>
  <si>
    <t>Næstved</t>
  </si>
  <si>
    <t>26682</t>
  </si>
  <si>
    <t>Borup By</t>
  </si>
  <si>
    <t>4C</t>
  </si>
  <si>
    <t>Lejer og bruger</t>
  </si>
  <si>
    <t>Autismecenter Storstrøm - Færgegårdsvej</t>
  </si>
  <si>
    <t>Færgegårdsvej 15Z</t>
  </si>
  <si>
    <t>Vordingborg</t>
  </si>
  <si>
    <t>21418</t>
  </si>
  <si>
    <t>Marienberg Hgd</t>
  </si>
  <si>
    <t>173A</t>
  </si>
  <si>
    <t>Autismecenter Storstrøm - Grimstrupvej (KAB)</t>
  </si>
  <si>
    <t>Grimstrupvej 101D</t>
  </si>
  <si>
    <t>Grimstrup Næstved Jorder</t>
  </si>
  <si>
    <t>1 E</t>
  </si>
  <si>
    <t>Autismecenter Storstrøm - Gyldenbjergvej</t>
  </si>
  <si>
    <t>Gyldenbjergvej 36</t>
  </si>
  <si>
    <t>Nr. Alslev</t>
  </si>
  <si>
    <t>Nr. Vedby By Nr. Vedby</t>
  </si>
  <si>
    <t>53 C</t>
  </si>
  <si>
    <t>Autismecenter Storstrøm - Kullekærvej 2 (KAB)</t>
  </si>
  <si>
    <t>Kullekærvej 2</t>
  </si>
  <si>
    <t>A-2010</t>
  </si>
  <si>
    <t>Vordingborg Markjorder</t>
  </si>
  <si>
    <t>4as</t>
  </si>
  <si>
    <t>Autismecenter Storstrøm - Kullekærvej 4 (KAB)</t>
  </si>
  <si>
    <t>Kullekærvej 4</t>
  </si>
  <si>
    <t>Autismecenter Storstrøm - Skovhusevej</t>
  </si>
  <si>
    <t>Skovhusevej 5</t>
  </si>
  <si>
    <t>Stensved</t>
  </si>
  <si>
    <t>Skyttemarken Kalvehave</t>
  </si>
  <si>
    <t>1 HL</t>
  </si>
  <si>
    <t>Autismecenter Storstrøm - Solhøjvej</t>
  </si>
  <si>
    <t>Solhøjvej 1</t>
  </si>
  <si>
    <t>Mern</t>
  </si>
  <si>
    <t>Sdr. Mern By Mern</t>
  </si>
  <si>
    <t>4 BL</t>
  </si>
  <si>
    <t>Badehus - Præstø</t>
  </si>
  <si>
    <t>Fjordstien 2</t>
  </si>
  <si>
    <t>Præstø Bygrunde</t>
  </si>
  <si>
    <t>159</t>
  </si>
  <si>
    <t>Bogø Havnebygning</t>
  </si>
  <si>
    <t>Grønsundvej 595</t>
  </si>
  <si>
    <t>Bogø By</t>
  </si>
  <si>
    <t>G</t>
  </si>
  <si>
    <t>Bogø By Bogø</t>
  </si>
  <si>
    <t>154</t>
  </si>
  <si>
    <t>Havnebygninger m.m.</t>
  </si>
  <si>
    <t>Teknikudvalg</t>
  </si>
  <si>
    <t>Vej og Trafik</t>
  </si>
  <si>
    <t>Brandstation</t>
  </si>
  <si>
    <t>Haminavej 4</t>
  </si>
  <si>
    <t>B</t>
  </si>
  <si>
    <t>Iselinge Hgd. Vordingborg Jorder</t>
  </si>
  <si>
    <t>7O</t>
  </si>
  <si>
    <t>Lene Vaupel</t>
  </si>
  <si>
    <t>Udvalget for Økonomi, Planlægning og Udvikling</t>
  </si>
  <si>
    <t>Brænderigården</t>
  </si>
  <si>
    <t>Algade 104</t>
  </si>
  <si>
    <t>Vordingborg Bygrunde</t>
  </si>
  <si>
    <t>125</t>
  </si>
  <si>
    <t>Børnecentret Lærkereden / Bogø gl. skole</t>
  </si>
  <si>
    <t>Skovvangen 6</t>
  </si>
  <si>
    <t>17, F</t>
  </si>
  <si>
    <t>Børnehaver</t>
  </si>
  <si>
    <t>Dagtilbud</t>
  </si>
  <si>
    <t>Børnehuset Bøgebjerg</t>
  </si>
  <si>
    <t>Sværdborgvej 11</t>
  </si>
  <si>
    <t>8, S</t>
  </si>
  <si>
    <t>Børnehuset Elnas minde (Troldehøj)</t>
  </si>
  <si>
    <t>Troldehøjvej 2</t>
  </si>
  <si>
    <t>Langebæk</t>
  </si>
  <si>
    <t>Skovhuse By Ø. Egesborg</t>
  </si>
  <si>
    <t>16, A</t>
  </si>
  <si>
    <t>Børnehuset Kastanjen (Børnehave)</t>
  </si>
  <si>
    <t>Skovvej 69</t>
  </si>
  <si>
    <t>Marienberg Hgd. Vordingborg Jorder</t>
  </si>
  <si>
    <t>167  B</t>
  </si>
  <si>
    <t>Børnehuset Kastanjen (Vuggestue)</t>
  </si>
  <si>
    <t>Skovvej 67</t>
  </si>
  <si>
    <t>167  C</t>
  </si>
  <si>
    <t>Vuggestue</t>
  </si>
  <si>
    <t>Børnehuset Mejemarken</t>
  </si>
  <si>
    <t>Rynkebjerg 10</t>
  </si>
  <si>
    <t>Ørslev By Ørslev</t>
  </si>
  <si>
    <t>103</t>
  </si>
  <si>
    <t>Børnehuset Mælkevejen</t>
  </si>
  <si>
    <t>Parkvej 20</t>
  </si>
  <si>
    <t>128 A</t>
  </si>
  <si>
    <t>Børnehuset Nordlys (Bifrost)</t>
  </si>
  <si>
    <t>Haminavej 17</t>
  </si>
  <si>
    <t>7  S</t>
  </si>
  <si>
    <t>Børnehuset Nordlys (Prins Jørgen Gården)</t>
  </si>
  <si>
    <t>Prins Jørgens Allé 75</t>
  </si>
  <si>
    <t>7 Z</t>
  </si>
  <si>
    <t>Børnehuset Troldehaven</t>
  </si>
  <si>
    <t>Sct. Clemensvej 32</t>
  </si>
  <si>
    <t>A-2015</t>
  </si>
  <si>
    <t>Neder Vindinge by, Kastrup</t>
  </si>
  <si>
    <t>6aa</t>
  </si>
  <si>
    <t>Børnehuset Æblehaven Køng</t>
  </si>
  <si>
    <t>Bygaden 55</t>
  </si>
  <si>
    <t>Køng By Køng</t>
  </si>
  <si>
    <t>8 AB</t>
  </si>
  <si>
    <t>Bårse Børnecenter</t>
  </si>
  <si>
    <t>Gernersvej 3</t>
  </si>
  <si>
    <t>3 BY</t>
  </si>
  <si>
    <t>Bårse Hallen</t>
  </si>
  <si>
    <t>Næstvedvej 63C</t>
  </si>
  <si>
    <t>9  M</t>
  </si>
  <si>
    <t>Idrætshaller</t>
  </si>
  <si>
    <t>Campus Cafe Vordingborg</t>
  </si>
  <si>
    <t>Banegårdspladsen 2-4-6</t>
  </si>
  <si>
    <t>119</t>
  </si>
  <si>
    <t>Diverse bygninger</t>
  </si>
  <si>
    <t>Plan og Miljø</t>
  </si>
  <si>
    <t>Center for Socialpædagogik - Elverhøjene</t>
  </si>
  <si>
    <t>Platanvej 45</t>
  </si>
  <si>
    <t>Stege</t>
  </si>
  <si>
    <t>Stege Markjorder</t>
  </si>
  <si>
    <t>36 B</t>
  </si>
  <si>
    <t>Center for Socialpædagogik - Lundegården (KAB)</t>
  </si>
  <si>
    <t>Lundegårdsvej 30A</t>
  </si>
  <si>
    <t>Egebjerg By Skibinge</t>
  </si>
  <si>
    <t>3, Z</t>
  </si>
  <si>
    <t>Center for Socialpædagogik - Rødegårdsvej 142A (KAB)</t>
  </si>
  <si>
    <t>Rødegårdsvej 142A</t>
  </si>
  <si>
    <t>Endegårde By Skibinge</t>
  </si>
  <si>
    <t>1 BU</t>
  </si>
  <si>
    <t>Center for Socialpædagogik - Rødegårdsvej 142B (KAB)</t>
  </si>
  <si>
    <t>Rødegårdsvej 142B</t>
  </si>
  <si>
    <t>1 BV</t>
  </si>
  <si>
    <t>Center for Socialpædagogik - Sankelmarksvej (KAB)</t>
  </si>
  <si>
    <t>Sankelmarksvej 8 H</t>
  </si>
  <si>
    <t>9 F 3</t>
  </si>
  <si>
    <t>Center for Socialpædagogik - Stjerneskuddet</t>
  </si>
  <si>
    <t>Håndværkervej 3</t>
  </si>
  <si>
    <t>Skibinge By, Skibinge</t>
  </si>
  <si>
    <t>42h</t>
  </si>
  <si>
    <t>Center for Socialpædagogik - STU</t>
  </si>
  <si>
    <t>Rugvænget 72A</t>
  </si>
  <si>
    <t>17 A</t>
  </si>
  <si>
    <t>Center for Socialpædagogik - Stårbyhus</t>
  </si>
  <si>
    <t>Stårbyvej 12</t>
  </si>
  <si>
    <t>Stårby By Ø. Egesborg</t>
  </si>
  <si>
    <t>2  A</t>
  </si>
  <si>
    <t>Center for Socialpædagogik - Topasvænget (KAB)</t>
  </si>
  <si>
    <t>Topasvænget 7</t>
  </si>
  <si>
    <t>34 AD</t>
  </si>
  <si>
    <t>Center for Socialpædagogik - Ungebyen (KAB)</t>
  </si>
  <si>
    <t>Rosagervej 21</t>
  </si>
  <si>
    <t>15ab</t>
  </si>
  <si>
    <t>Peter Tommerup</t>
  </si>
  <si>
    <t>Center for Socialpædagogik - VSV</t>
  </si>
  <si>
    <t>Færgegårdsvej 15</t>
  </si>
  <si>
    <t>Center for Socialpædagogik - VSV Præstø</t>
  </si>
  <si>
    <t>Industrivej 9</t>
  </si>
  <si>
    <t>Præstø Markjorder</t>
  </si>
  <si>
    <t>189  E</t>
  </si>
  <si>
    <t>Dagcenter Egehuset</t>
  </si>
  <si>
    <t>Banevej 6</t>
  </si>
  <si>
    <t>5  Z</t>
  </si>
  <si>
    <t>De Fire Årstider</t>
  </si>
  <si>
    <t>Kalvehavevej 4</t>
  </si>
  <si>
    <t>Hulemose Mølle Vordingborg Jorder</t>
  </si>
  <si>
    <t>1 AA</t>
  </si>
  <si>
    <t>Dronning Fanes Børnehus (Fanehaven)</t>
  </si>
  <si>
    <t>Præstebjergvej 6</t>
  </si>
  <si>
    <t>Askeby</t>
  </si>
  <si>
    <t>St. Damme By Fanefjord</t>
  </si>
  <si>
    <t>9 BC</t>
  </si>
  <si>
    <t>Ellehammerhuse</t>
  </si>
  <si>
    <t>Fredskovvej 26</t>
  </si>
  <si>
    <t>Bakkebølle Vordingborg Jorder</t>
  </si>
  <si>
    <t>66  A</t>
  </si>
  <si>
    <t>Familiecenter Kalvehave (FCK)</t>
  </si>
  <si>
    <t>Kalvehave Havnevej 2</t>
  </si>
  <si>
    <t>Kalvehave</t>
  </si>
  <si>
    <t>Kalvehave By Kalvehave</t>
  </si>
  <si>
    <t>16, B</t>
  </si>
  <si>
    <t>Døgninstitution</t>
  </si>
  <si>
    <t>Børn og Familie</t>
  </si>
  <si>
    <t>Fanefjordcentret</t>
  </si>
  <si>
    <t>Fanefjord Haven 1</t>
  </si>
  <si>
    <t>9 BG</t>
  </si>
  <si>
    <t>Flygtningebolig - A P Hansensvej</t>
  </si>
  <si>
    <t>A P Hansensvej 25</t>
  </si>
  <si>
    <t>Lendemarke Stege Jorder</t>
  </si>
  <si>
    <t>5 BØ</t>
  </si>
  <si>
    <t>Uddannelses- og Arbejdsmarkedsudvalg</t>
  </si>
  <si>
    <t>Arbejdsmarked</t>
  </si>
  <si>
    <t>Flygtningebolig - Troldevej 11</t>
  </si>
  <si>
    <t>Troldevej 11</t>
  </si>
  <si>
    <t>Neder Vindinge By Kastrup</t>
  </si>
  <si>
    <t>25 BL</t>
  </si>
  <si>
    <t>Foreningernes Hus - Lendemarke</t>
  </si>
  <si>
    <t>Rødkildevej 9B</t>
  </si>
  <si>
    <t>2AA</t>
  </si>
  <si>
    <t>Gåsetårnskolen - Iselinge</t>
  </si>
  <si>
    <t>Chr Richardtsvej 33</t>
  </si>
  <si>
    <t>7  E</t>
  </si>
  <si>
    <t>Gåsetårnskolen - Kastrup</t>
  </si>
  <si>
    <t>Sct. Clemensvej 27</t>
  </si>
  <si>
    <t>7, I</t>
  </si>
  <si>
    <t>Gåsetårnskolen - Marienberg</t>
  </si>
  <si>
    <t>Parkvænget 12</t>
  </si>
  <si>
    <t>128  A</t>
  </si>
  <si>
    <t>Gåsetårnskolen - Ørslev</t>
  </si>
  <si>
    <t>Rynkebjerg 7</t>
  </si>
  <si>
    <t>12  G</t>
  </si>
  <si>
    <t>Hjertehaven børnehave</t>
  </si>
  <si>
    <t>Klintevej 235</t>
  </si>
  <si>
    <t>Hjertebjerg By Elmelunde</t>
  </si>
  <si>
    <t>1  M</t>
  </si>
  <si>
    <t>Hjælpemiddelcentralen</t>
  </si>
  <si>
    <t>Præstegårdsvej 9</t>
  </si>
  <si>
    <t>106 AR</t>
  </si>
  <si>
    <t>Håndværkergården</t>
  </si>
  <si>
    <t>Håndværkervej 1</t>
  </si>
  <si>
    <t>42  G</t>
  </si>
  <si>
    <t>JA værksted, Skovledsvej 3 B</t>
  </si>
  <si>
    <t>Skovledsvej 3B</t>
  </si>
  <si>
    <t>Petersgård Hgd. Kalvehave</t>
  </si>
  <si>
    <t>3, Ø</t>
  </si>
  <si>
    <t>Job- og Borgerservice</t>
  </si>
  <si>
    <t>Algade 63</t>
  </si>
  <si>
    <t>Administrationsbygninger</t>
  </si>
  <si>
    <t>Jungshoved Egnshus</t>
  </si>
  <si>
    <t>Jungshovedvej 46</t>
  </si>
  <si>
    <t>Stavreby By Jungshoved</t>
  </si>
  <si>
    <t>9, R</t>
  </si>
  <si>
    <t>Kalvehave Børnehus</t>
  </si>
  <si>
    <t>Kirkevejen 3</t>
  </si>
  <si>
    <t>55 36 31 60</t>
  </si>
  <si>
    <t>Kalvehave By, Kalvehave</t>
  </si>
  <si>
    <t>6 O</t>
  </si>
  <si>
    <t>Kalvehave Skole</t>
  </si>
  <si>
    <t>55 36 35 55</t>
  </si>
  <si>
    <t>6, O</t>
  </si>
  <si>
    <t>Skole og dagtilbud</t>
  </si>
  <si>
    <t>Kalvehave Skole &amp; Børnehus (samlet)</t>
  </si>
  <si>
    <t>6  O</t>
  </si>
  <si>
    <t>Kernehuset - FCK</t>
  </si>
  <si>
    <t>Rugvænget 100</t>
  </si>
  <si>
    <t>Klintholm Havn Centret</t>
  </si>
  <si>
    <t>Sildemarken 2</t>
  </si>
  <si>
    <t>Borre</t>
  </si>
  <si>
    <t>Busemarke By Magleby</t>
  </si>
  <si>
    <t>19 B</t>
  </si>
  <si>
    <t>Klub 15 - ungdomsklub</t>
  </si>
  <si>
    <t>Ulvshalevej 31</t>
  </si>
  <si>
    <t>39  B</t>
  </si>
  <si>
    <t>Ungdomsskole</t>
  </si>
  <si>
    <t>Klubhus, Sværdborg</t>
  </si>
  <si>
    <t>Tinghøjvej 4C</t>
  </si>
  <si>
    <t>Over Vindinge By Sværdborg</t>
  </si>
  <si>
    <t>3  M</t>
  </si>
  <si>
    <t>Kulsbjerg skole - Mern</t>
  </si>
  <si>
    <t>Kalvehavevej 21</t>
  </si>
  <si>
    <t>8, E</t>
  </si>
  <si>
    <t>Kulsbjerg skole - Nyråd</t>
  </si>
  <si>
    <t>Bakkebøllevej 6</t>
  </si>
  <si>
    <t>Vintersbølle Vordingborg Jorder</t>
  </si>
  <si>
    <t>3, C</t>
  </si>
  <si>
    <t>Kulsbjerg skole - Stensved</t>
  </si>
  <si>
    <t>Skolevej 1</t>
  </si>
  <si>
    <t>Stensby By Kalvehave</t>
  </si>
  <si>
    <t>26, M</t>
  </si>
  <si>
    <t>Kulturarkaden</t>
  </si>
  <si>
    <t>Sydhavnsvej 6</t>
  </si>
  <si>
    <t>Ore Vordingborg Jorder</t>
  </si>
  <si>
    <t>179, I</t>
  </si>
  <si>
    <t>Bibliotek</t>
  </si>
  <si>
    <t>Køng Egnshus</t>
  </si>
  <si>
    <t>Øbjerggårds Alle 2</t>
  </si>
  <si>
    <t>3, A</t>
  </si>
  <si>
    <t>Lager - Parkvej 21 - sælges</t>
  </si>
  <si>
    <t>Parkvej 21</t>
  </si>
  <si>
    <t>Marienberg hgd., Vordingborg Jorder</t>
  </si>
  <si>
    <t>136a</t>
  </si>
  <si>
    <t>Til salg</t>
  </si>
  <si>
    <t>Sælges ??</t>
  </si>
  <si>
    <t>Fællessekretariat</t>
  </si>
  <si>
    <t>Langebæk Administrationsbygning</t>
  </si>
  <si>
    <t>Østergårdstræde 1A</t>
  </si>
  <si>
    <t>3, AS</t>
  </si>
  <si>
    <t>Langebæk Hallen</t>
  </si>
  <si>
    <t>Åløkkevej 2</t>
  </si>
  <si>
    <t>15, Q</t>
  </si>
  <si>
    <t>Lendemark Børnehus</t>
  </si>
  <si>
    <t>Rødkildevej 9A</t>
  </si>
  <si>
    <t>Lundby bibliotek-Lokal arkiv.</t>
  </si>
  <si>
    <t>Lundby Hovedgade 100</t>
  </si>
  <si>
    <t>10 BC</t>
  </si>
  <si>
    <t>Margrethepladsen - Garager</t>
  </si>
  <si>
    <t>Margrethepladsen 2</t>
  </si>
  <si>
    <t>7000b</t>
  </si>
  <si>
    <t>Udlejningsejendom</t>
  </si>
  <si>
    <t>Plan</t>
  </si>
  <si>
    <t>Ejer og udlejer</t>
  </si>
  <si>
    <t>Masnedø Fort</t>
  </si>
  <si>
    <t>Fortvej 8</t>
  </si>
  <si>
    <t>Masnedø Vordingborg Jorder</t>
  </si>
  <si>
    <t>1  I</t>
  </si>
  <si>
    <t>Mosegaarden</t>
  </si>
  <si>
    <t>Mosegårdsvej 20</t>
  </si>
  <si>
    <t>Barmose Kastrup</t>
  </si>
  <si>
    <t>3  B</t>
  </si>
  <si>
    <t>MU2 - Ungdomsboliger - FUKSMA 2</t>
  </si>
  <si>
    <t>Grønsundvej 2A</t>
  </si>
  <si>
    <t>24  M</t>
  </si>
  <si>
    <t>Museumsgården - Fredet</t>
  </si>
  <si>
    <t>Skullebjergvej 15</t>
  </si>
  <si>
    <t>Keldbylille By Keldby</t>
  </si>
  <si>
    <t>18  A</t>
  </si>
  <si>
    <t>Fredet bygning</t>
  </si>
  <si>
    <t>Mølleporten - Stege byport - Fredet</t>
  </si>
  <si>
    <t>Storegade 75A</t>
  </si>
  <si>
    <t>Stege Bygrunde</t>
  </si>
  <si>
    <t>254</t>
  </si>
  <si>
    <t>Møn Bibliotek</t>
  </si>
  <si>
    <t>Møllebrøndstræde 12</t>
  </si>
  <si>
    <t>253  K</t>
  </si>
  <si>
    <t>Møn skole - Fanefjord</t>
  </si>
  <si>
    <t>Fanefjordgade 145</t>
  </si>
  <si>
    <t>6, B</t>
  </si>
  <si>
    <t>Møn skole - Hjertebjerg</t>
  </si>
  <si>
    <t>Klintevej 237</t>
  </si>
  <si>
    <t>2, B</t>
  </si>
  <si>
    <t>Møn skole - Stege</t>
  </si>
  <si>
    <t>Birkevænget 2</t>
  </si>
  <si>
    <t>41</t>
  </si>
  <si>
    <t>Møns Museum - Fredet</t>
  </si>
  <si>
    <t>Storegade 75</t>
  </si>
  <si>
    <t>253  B</t>
  </si>
  <si>
    <t>Panteren</t>
  </si>
  <si>
    <t>Solbakkevej 42</t>
  </si>
  <si>
    <t>2if</t>
  </si>
  <si>
    <t>Parkeringshus - hal 3</t>
  </si>
  <si>
    <t>Sydhavnsvej 4</t>
  </si>
  <si>
    <t>200</t>
  </si>
  <si>
    <t>Pavillon K (Medborgerhuset)</t>
  </si>
  <si>
    <t>Skovvej 2</t>
  </si>
  <si>
    <t>1, K</t>
  </si>
  <si>
    <t>Praktisk service - Møn</t>
  </si>
  <si>
    <t>Hasselvej 4</t>
  </si>
  <si>
    <t>78F</t>
  </si>
  <si>
    <t>Præstø Administrationsbygning</t>
  </si>
  <si>
    <t>Østerbro 2</t>
  </si>
  <si>
    <t>47</t>
  </si>
  <si>
    <t>Præstø Bibliotek</t>
  </si>
  <si>
    <t>Lindevej 45</t>
  </si>
  <si>
    <t>120 DT</t>
  </si>
  <si>
    <t>Præstø Biograf / Aktivitetshus</t>
  </si>
  <si>
    <t>Adelgade 41</t>
  </si>
  <si>
    <t>80  B</t>
  </si>
  <si>
    <t>Præstø Børnehus (Egelyvej 12)</t>
  </si>
  <si>
    <t>Egelyvej 12</t>
  </si>
  <si>
    <t>16, mø</t>
  </si>
  <si>
    <t>Præstø Børnehus (Egelyvej 14)</t>
  </si>
  <si>
    <t>Egelyvej 14</t>
  </si>
  <si>
    <t>16 CD</t>
  </si>
  <si>
    <t>Præstø Børnehus (Rødegårdsvej)</t>
  </si>
  <si>
    <t>Rødegårdsvej 92</t>
  </si>
  <si>
    <t>1 BH</t>
  </si>
  <si>
    <t>Præstø Campingplads - bortforpagtet</t>
  </si>
  <si>
    <t>Spangen 2</t>
  </si>
  <si>
    <t>189, B</t>
  </si>
  <si>
    <t>Campingplads</t>
  </si>
  <si>
    <t>Præstø Hallen / Præstø Multicenter (KAB)</t>
  </si>
  <si>
    <t>Rosagervej 37</t>
  </si>
  <si>
    <t>15  K</t>
  </si>
  <si>
    <t>Præstø Havn</t>
  </si>
  <si>
    <t>Havnepladsen 14</t>
  </si>
  <si>
    <t>40598072</t>
  </si>
  <si>
    <t>179</t>
  </si>
  <si>
    <t>Præstø Rutebilstation</t>
  </si>
  <si>
    <t>Svend Gønges Torv 16</t>
  </si>
  <si>
    <t>81, C</t>
  </si>
  <si>
    <t>Rutebilstation</t>
  </si>
  <si>
    <t>Præstø skole</t>
  </si>
  <si>
    <t>Skolevej 15</t>
  </si>
  <si>
    <t>186  B</t>
  </si>
  <si>
    <t>Præstø Søsportscenter (Dambæks Have)</t>
  </si>
  <si>
    <t>Præstø Ungdomsklub</t>
  </si>
  <si>
    <t>Spangen 5</t>
  </si>
  <si>
    <t>189  A</t>
  </si>
  <si>
    <t>Rosenvang (KAB)</t>
  </si>
  <si>
    <t>Sankelmarksvej 6</t>
  </si>
  <si>
    <t>9  I</t>
  </si>
  <si>
    <t>SFO Stensved</t>
  </si>
  <si>
    <t>Isak Dalls Vej 2</t>
  </si>
  <si>
    <t>15, U</t>
  </si>
  <si>
    <t>Skiftesporet</t>
  </si>
  <si>
    <t>Nørregade 7</t>
  </si>
  <si>
    <t>20180</t>
  </si>
  <si>
    <t>10DN</t>
  </si>
  <si>
    <t>Skovbo (KAB)</t>
  </si>
  <si>
    <t>Gl Vordingborgvej 43A</t>
  </si>
  <si>
    <t>1  N</t>
  </si>
  <si>
    <t>Socialpsykiatri Møn (KAB)</t>
  </si>
  <si>
    <t>Platanvej 41</t>
  </si>
  <si>
    <t>36 A</t>
  </si>
  <si>
    <t>Socialpsykiatri Møn - Grønsalen</t>
  </si>
  <si>
    <t>Grønsalen 1</t>
  </si>
  <si>
    <t>Hårbølle By Fanefjord</t>
  </si>
  <si>
    <t>3  C</t>
  </si>
  <si>
    <t>Solhøj (KAB)</t>
  </si>
  <si>
    <t>Ørslevvej 274</t>
  </si>
  <si>
    <t>4  L</t>
  </si>
  <si>
    <t>Sommerhus - Thyravej 15</t>
  </si>
  <si>
    <t>Thyravej 15</t>
  </si>
  <si>
    <t>Busemarke By, Magleby</t>
  </si>
  <si>
    <t>18cq</t>
  </si>
  <si>
    <t>Sprøjtehus på Slotstorvet - Fredet</t>
  </si>
  <si>
    <t>Slotstorvet 5</t>
  </si>
  <si>
    <t>117</t>
  </si>
  <si>
    <t>Miljø</t>
  </si>
  <si>
    <t>Stars</t>
  </si>
  <si>
    <t>Algade 84F</t>
  </si>
  <si>
    <t>114  B</t>
  </si>
  <si>
    <t>Stars baghuset</t>
  </si>
  <si>
    <t>Algade 84G</t>
  </si>
  <si>
    <t>114a</t>
  </si>
  <si>
    <t>Stege Administrationsbygning</t>
  </si>
  <si>
    <t>Storegade 56</t>
  </si>
  <si>
    <t>268, A</t>
  </si>
  <si>
    <t>Stege Børnehave</t>
  </si>
  <si>
    <t>Nymarksvej 16</t>
  </si>
  <si>
    <t>34  Ø</t>
  </si>
  <si>
    <t>Stege Campingplads - bortforpagtet</t>
  </si>
  <si>
    <t>Falcksvej 3</t>
  </si>
  <si>
    <t>147, A</t>
  </si>
  <si>
    <t>Stensved Juniorklub (Spejderhytte)</t>
  </si>
  <si>
    <t>Åløkkevej 4</t>
  </si>
  <si>
    <t>Sundhedscenter Stege</t>
  </si>
  <si>
    <t>Langgade 57</t>
  </si>
  <si>
    <t>1 B</t>
  </si>
  <si>
    <t>Svend Gønge skolen - Bårse</t>
  </si>
  <si>
    <t>Præstegårdsvej 11</t>
  </si>
  <si>
    <t>Svend Gønge skolen - Lundby</t>
  </si>
  <si>
    <t>Sværdborgvej 9</t>
  </si>
  <si>
    <t>8, N</t>
  </si>
  <si>
    <t>Sydhavnsvej 2/6A - Lene - udlejet</t>
  </si>
  <si>
    <t>Sydhavnsvej 2/6A</t>
  </si>
  <si>
    <t>26330/26373</t>
  </si>
  <si>
    <t>179i</t>
  </si>
  <si>
    <t>TAMU - Svend Heinild</t>
  </si>
  <si>
    <t>Præstegårdsvej 18</t>
  </si>
  <si>
    <t>Kastrup By Kastrup</t>
  </si>
  <si>
    <t>1  Y</t>
  </si>
  <si>
    <t>TAMU - Vandrehjem</t>
  </si>
  <si>
    <t>Præstegårdsvej 16</t>
  </si>
  <si>
    <t>1  R</t>
  </si>
  <si>
    <t>Ulvsund Centret</t>
  </si>
  <si>
    <t>Kornvej 40</t>
  </si>
  <si>
    <t>Lendemarke Stege Jorden</t>
  </si>
  <si>
    <t>5AQ</t>
  </si>
  <si>
    <t>Ungdomsskolen E-klassen</t>
  </si>
  <si>
    <t>Rampen 6</t>
  </si>
  <si>
    <t>F</t>
  </si>
  <si>
    <t>39  D</t>
  </si>
  <si>
    <t>Vejplads Bakkebølle</t>
  </si>
  <si>
    <t>Mønsvej 130</t>
  </si>
  <si>
    <t>4, A</t>
  </si>
  <si>
    <t>Vejvæsnet</t>
  </si>
  <si>
    <t>Vejplads, Kobbelvej 30</t>
  </si>
  <si>
    <t>Kobbelvej 30</t>
  </si>
  <si>
    <t>64, F</t>
  </si>
  <si>
    <t>Vejvæsnet, Skovledsvej 2 A</t>
  </si>
  <si>
    <t>Skovledsvej 2A</t>
  </si>
  <si>
    <t>Vestmøn Ungdomsklub</t>
  </si>
  <si>
    <t>Grønsundvej 220</t>
  </si>
  <si>
    <t>Æbelnæs By Damsholte</t>
  </si>
  <si>
    <t>3 AD</t>
  </si>
  <si>
    <t>Viemose Egnshus</t>
  </si>
  <si>
    <t>Viemose Gade 7</t>
  </si>
  <si>
    <t>Viemose By Kalvehave</t>
  </si>
  <si>
    <t>38, A</t>
  </si>
  <si>
    <t>Vintersbølle Strand 1 (KAB)  Samlede areal</t>
  </si>
  <si>
    <t>Vintersbølle Strand 1</t>
  </si>
  <si>
    <t>Nyråd Vordingborg Jorder</t>
  </si>
  <si>
    <t>53 A</t>
  </si>
  <si>
    <t>Vintersbølle Strand 1 (KAB) - Centralkøkken</t>
  </si>
  <si>
    <t>53A</t>
  </si>
  <si>
    <t>Vintersbølle Strand 1 (KAB) - Skovhuset Daginstitution</t>
  </si>
  <si>
    <t>Vintersbølle Strand 1 (KAB) - Vaskeri</t>
  </si>
  <si>
    <t>Vintersbølle Strand 1 (KAB) - Ældrecenter</t>
  </si>
  <si>
    <t>Vintersbølle Strand 4 (Lejerbo)</t>
  </si>
  <si>
    <t>Vintersbølle Strand 4</t>
  </si>
  <si>
    <t>nr. 2 af 5 EH</t>
  </si>
  <si>
    <t>Vintersbølle Strand 7 - Fredet - Sælges</t>
  </si>
  <si>
    <t>Vintersbølle Strand 7</t>
  </si>
  <si>
    <t>5, fl, G, m.</t>
  </si>
  <si>
    <t>Vordingborg Hallen</t>
  </si>
  <si>
    <t>Skoleparken 1</t>
  </si>
  <si>
    <t>19  A</t>
  </si>
  <si>
    <t>Vordingborg Idrætspark</t>
  </si>
  <si>
    <t>Morten Olsens Alle 2</t>
  </si>
  <si>
    <t>8  K</t>
  </si>
  <si>
    <t>Natur</t>
  </si>
  <si>
    <t>Vordingborg Rådhus</t>
  </si>
  <si>
    <t>Valdemarsgade 43</t>
  </si>
  <si>
    <t>33 AL</t>
  </si>
  <si>
    <t>Vordingborg Sundhedscenter</t>
  </si>
  <si>
    <t>Sankelmarksvej 10</t>
  </si>
  <si>
    <t>9  F</t>
  </si>
  <si>
    <t>Sundhedscenter</t>
  </si>
  <si>
    <t>Sundhedsudvalg</t>
  </si>
  <si>
    <t>Sundhed</t>
  </si>
  <si>
    <t>Vordingborg Ungdomsskole</t>
  </si>
  <si>
    <t>Primulavej 5</t>
  </si>
  <si>
    <t>4 CV</t>
  </si>
  <si>
    <t>Ældrecenter Solvang (KAB)</t>
  </si>
  <si>
    <t>Orevej 33</t>
  </si>
  <si>
    <t>34  Y</t>
  </si>
  <si>
    <t>Ældresagen - peblingerende 7</t>
  </si>
  <si>
    <t>Peblingerende 7</t>
  </si>
  <si>
    <t>2  G</t>
  </si>
  <si>
    <t>Åløkkevej - CFR</t>
  </si>
  <si>
    <t>Åløkkevej 8</t>
  </si>
  <si>
    <t>15, V</t>
  </si>
  <si>
    <t>Hovedtotal</t>
  </si>
  <si>
    <t>Sum af Samlet bygnings-areal</t>
  </si>
  <si>
    <t>(tom)</t>
  </si>
  <si>
    <t>Opbevaring for teaterforening</t>
  </si>
  <si>
    <t>Baggårdsbygninger benyttet af brandbilsmuseum</t>
  </si>
  <si>
    <t>Beboelsesejendom</t>
  </si>
  <si>
    <t>Byfornyelsesprojekt</t>
  </si>
  <si>
    <t>Gammel garage</t>
  </si>
  <si>
    <t>Kolonihaveforening</t>
  </si>
  <si>
    <t>Flygtningebolig</t>
  </si>
  <si>
    <t>Gartneribygninger</t>
  </si>
  <si>
    <t>Østerpol</t>
  </si>
  <si>
    <t>Spejderhytte</t>
  </si>
  <si>
    <t>Værkstedsvej 1</t>
  </si>
  <si>
    <t>Adelgade 18B</t>
  </si>
  <si>
    <t>Gl Præstøvej 16</t>
  </si>
  <si>
    <t>Stationsvej 3</t>
  </si>
  <si>
    <t>Spangsvej 65</t>
  </si>
  <si>
    <t>Trellemarksvej 5</t>
  </si>
  <si>
    <t xml:space="preserve">Højgaardsvej 16 </t>
  </si>
  <si>
    <t>Rørkærvej 31</t>
  </si>
  <si>
    <t>Klintevej 335</t>
  </si>
  <si>
    <t>Karolinegangen 9B+11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</si>
  <si>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</si>
  <si>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</si>
  <si>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</si>
  <si>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</si>
  <si>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</si>
  <si>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</si>
  <si>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</si>
  <si>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</si>
  <si>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</si>
  <si>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</si>
  <si>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Total</t>
  </si>
  <si>
    <t>Sum af Vedligehold</t>
  </si>
  <si>
    <t>Karolinegangen 9B</t>
  </si>
  <si>
    <t>(Flere elementer)</t>
  </si>
  <si>
    <t>Badevej 13</t>
  </si>
  <si>
    <t>Balle Strandvej 19</t>
  </si>
  <si>
    <t>Bundgarnet 41</t>
  </si>
  <si>
    <t>Chr Richardtsvej 35</t>
  </si>
  <si>
    <t>Dalstien 2</t>
  </si>
  <si>
    <t>Elmelundevej 13</t>
  </si>
  <si>
    <t>Engblommen 8</t>
  </si>
  <si>
    <t>Enghavevej 2D</t>
  </si>
  <si>
    <t>Fragevej 4</t>
  </si>
  <si>
    <t>Grønsundvej 597</t>
  </si>
  <si>
    <t>Kirkevejen 3A</t>
  </si>
  <si>
    <t>Klintevej 333</t>
  </si>
  <si>
    <t>Kærmindevej 9</t>
  </si>
  <si>
    <t>Lilletorv 7</t>
  </si>
  <si>
    <t>Lilliendalsvej 36A</t>
  </si>
  <si>
    <t>Lindevej 43C</t>
  </si>
  <si>
    <t>Mønsvej 85</t>
  </si>
  <si>
    <t>Nyord Havnevej 16A</t>
  </si>
  <si>
    <t>Præstøvej 41</t>
  </si>
  <si>
    <t>Rødegårdsvej 92B</t>
  </si>
  <si>
    <t>Sandvigvej 2A</t>
  </si>
  <si>
    <t>Skolevej 4</t>
  </si>
  <si>
    <t>Skovvej 4</t>
  </si>
  <si>
    <t>Solhøjvej 12</t>
  </si>
  <si>
    <t>Spindevænget 4</t>
  </si>
  <si>
    <t>Sømarkevej 28</t>
  </si>
  <si>
    <t>Søndersognsvej 42</t>
  </si>
  <si>
    <t>Thyravej 13</t>
  </si>
  <si>
    <t>Thyravej 38</t>
  </si>
  <si>
    <t>Ugledigevej 79</t>
  </si>
  <si>
    <t>Ulvshalevej 153</t>
  </si>
  <si>
    <t>Ulvshalevej 236A</t>
  </si>
  <si>
    <t>Ulvshalevej 401</t>
  </si>
  <si>
    <t>Hus på jollehavn</t>
  </si>
  <si>
    <t>Lille vejskur</t>
  </si>
  <si>
    <t>Shelters</t>
  </si>
  <si>
    <t>Telefonmast skur</t>
  </si>
  <si>
    <t>Busskur</t>
  </si>
  <si>
    <t>Barakbygning</t>
  </si>
  <si>
    <t>Containerpavilloner</t>
  </si>
  <si>
    <t>Shelters + BPFG</t>
  </si>
  <si>
    <t>Vedligeholdelsesbehov</t>
  </si>
  <si>
    <t>Samlet bygningsareal</t>
  </si>
  <si>
    <t>Iselinge Svømmehal (skal rives ned)</t>
  </si>
  <si>
    <t>Safirvej 2</t>
  </si>
  <si>
    <t>Krondrevet 6</t>
  </si>
  <si>
    <t>Ejer grunden</t>
  </si>
  <si>
    <t>Ørslev GIF</t>
  </si>
  <si>
    <t>Ejer bygningen</t>
  </si>
  <si>
    <t>Gadekjærbygning</t>
  </si>
  <si>
    <t>Forsyningshus</t>
  </si>
  <si>
    <t>Måske en Petanqueklub</t>
  </si>
  <si>
    <t>Offentligt toilet</t>
  </si>
  <si>
    <t>Bygninger, der ikke tidligere er blevet drevet af 'Anlæg og Ejendomme'</t>
  </si>
  <si>
    <t>Del af naturstyrrelsen på Nyord</t>
  </si>
  <si>
    <t>Ungecenter + Integration</t>
  </si>
  <si>
    <t>Rådhustorvet 17</t>
  </si>
  <si>
    <t>10. klasse</t>
  </si>
  <si>
    <t>Kuskevej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</si>
</sst>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5">
    <font>
      <sz val="11"/>
      <name val="Calibri"/>
    </font>
    <font>
      <b/>
      <sz val="11"/>
      <name val="Calibri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NumberFormat="1" applyFont="1"/>
    <xf numFmtId="49" fontId="0" fillId="0" borderId="0" xfId="0" applyNumberFormat="1" applyFont="1"/>
    <xf numFmtId="164" fontId="0" fillId="0" borderId="0" xfId="0" applyNumberFormat="1" applyFont="1"/>
    <xf numFmtId="2" fontId="0" fillId="0" borderId="0" xfId="0" applyNumberFormat="1" applyFont="1"/>
    <xf numFmtId="1" fontId="0" fillId="0" borderId="0" xfId="0" applyNumberFormat="1" applyFont="1"/>
    <xf numFmtId="0" fontId="0" fillId="0" borderId="0" xfId="0" pivotButton="1" applyNumberFormat="1" applyFont="1"/>
    <xf numFmtId="0" fontId="0" fillId="0" borderId="0" xfId="0" pivotButton="1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2" borderId="0" xfId="0" applyNumberFormat="1" applyFont="1" applyFill="1"/>
    <xf numFmtId="3" fontId="0" fillId="0" borderId="0" xfId="0" applyNumberFormat="1" applyFont="1"/>
    <xf numFmtId="0" fontId="0" fillId="0" borderId="0" xfId="0"/>
    <xf numFmtId="49" fontId="0" fillId="0" borderId="1" xfId="0" applyNumberFormat="1" applyBorder="1"/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9" fontId="0" fillId="0" borderId="4" xfId="0" applyNumberFormat="1" applyBorder="1"/>
    <xf numFmtId="49" fontId="0" fillId="0" borderId="0" xfId="0" applyNumberFormat="1" applyBorder="1"/>
    <xf numFmtId="3" fontId="0" fillId="0" borderId="0" xfId="0" applyNumberForma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49" fontId="0" fillId="0" borderId="6" xfId="0" applyNumberFormat="1" applyBorder="1"/>
    <xf numFmtId="3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/>
    <xf numFmtId="0" fontId="0" fillId="0" borderId="9" xfId="0" applyBorder="1"/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/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3" fontId="2" fillId="3" borderId="2" xfId="0" applyNumberFormat="1" applyFont="1" applyFill="1" applyBorder="1" applyAlignment="1">
      <alignment vertical="center" wrapText="1"/>
    </xf>
    <xf numFmtId="3" fontId="0" fillId="3" borderId="0" xfId="0" applyNumberFormat="1" applyFont="1" applyFill="1"/>
    <xf numFmtId="3" fontId="0" fillId="0" borderId="2" xfId="0" applyNumberFormat="1" applyFont="1" applyBorder="1"/>
    <xf numFmtId="49" fontId="1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3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3" fontId="4" fillId="0" borderId="0" xfId="0" applyNumberFormat="1" applyFont="1"/>
    <xf numFmtId="3" fontId="4" fillId="0" borderId="2" xfId="0" applyNumberFormat="1" applyFont="1" applyBorder="1"/>
  </cellXfs>
  <cellStyles count="1">
    <cellStyle name="Normal" xfId="0" builtinId="0"/>
  </cellStyles>
  <dxfs count="391">
    <dxf>
      <numFmt numFmtId="3" formatCode="#,##0"/>
    </dxf>
    <dxf>
      <numFmt numFmtId="3" formatCode="#,##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3" formatCode="#,##0"/>
    </dxf>
    <dxf>
      <numFmt numFmtId="3" formatCode="#,##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bygningsareal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'Pivot - Udvalg'!$F$3</c:f>
              <c:strCache>
                <c:ptCount val="1"/>
                <c:pt idx="0">
                  <c:v>Sum af Samlet bygnings-areal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8322-4863-AF3A-1E36A80B57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322-4863-AF3A-1E36A80B57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8322-4863-AF3A-1E36A80B57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322-4863-AF3A-1E36A80B57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322-4863-AF3A-1E36A80B57A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8322-4863-AF3A-1E36A80B57A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322-4863-AF3A-1E36A80B57A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8322-4863-AF3A-1E36A80B57A5}"/>
              </c:ext>
            </c:extLst>
          </c:dPt>
          <c:dLbls>
            <c:dLbl>
              <c:idx val="0"/>
              <c:layout>
                <c:manualLayout>
                  <c:x val="0"/>
                  <c:y val="-1.84544338957092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22-4863-AF3A-1E36A80B57A5}"/>
                </c:ext>
              </c:extLst>
            </c:dLbl>
            <c:dLbl>
              <c:idx val="1"/>
              <c:layout>
                <c:manualLayout>
                  <c:x val="0.17539414761048941"/>
                  <c:y val="-7.867014296349573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22-4863-AF3A-1E36A80B57A5}"/>
                </c:ext>
              </c:extLst>
            </c:dLbl>
            <c:dLbl>
              <c:idx val="2"/>
              <c:layout>
                <c:manualLayout>
                  <c:x val="-1.6260160288477755E-2"/>
                  <c:y val="-6.151477965236512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322-4863-AF3A-1E36A80B57A5}"/>
                </c:ext>
              </c:extLst>
            </c:dLbl>
            <c:dLbl>
              <c:idx val="3"/>
              <c:layout>
                <c:manualLayout>
                  <c:x val="-1.987352924147277E-2"/>
                  <c:y val="9.22721694785454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322-4863-AF3A-1E36A80B57A5}"/>
                </c:ext>
              </c:extLst>
            </c:dLbl>
            <c:dLbl>
              <c:idx val="4"/>
              <c:layout>
                <c:manualLayout>
                  <c:x val="-4.6973796388935667E-2"/>
                  <c:y val="3.69088677914184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22-4863-AF3A-1E36A80B57A5}"/>
                </c:ext>
              </c:extLst>
            </c:dLbl>
            <c:dLbl>
              <c:idx val="5"/>
              <c:layout>
                <c:manualLayout>
                  <c:x val="-4.8121986012782447E-2"/>
                  <c:y val="1.516207208741845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22-4863-AF3A-1E36A80B57A5}"/>
                </c:ext>
              </c:extLst>
            </c:dLbl>
            <c:dLbl>
              <c:idx val="6"/>
              <c:layout>
                <c:manualLayout>
                  <c:x val="-5.4200534294925752E-2"/>
                  <c:y val="-1.537869491309101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22-4863-AF3A-1E36A80B57A5}"/>
                </c:ext>
              </c:extLst>
            </c:dLbl>
            <c:dLbl>
              <c:idx val="7"/>
              <c:layout>
                <c:manualLayout>
                  <c:x val="3.981994684460155E-2"/>
                  <c:y val="3.292348046081437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22-4863-AF3A-1E36A80B57A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'Pivot - Udvalg'!$A$4:$A$11</c:f>
              <c:strCache>
                <c:ptCount val="8"/>
                <c:pt idx="0">
                  <c:v>Børn, Unge og Familieudvalg</c:v>
                </c:pt>
                <c:pt idx="1">
                  <c:v>Kultur-, Idræts- og Fritidsudvalg</c:v>
                </c:pt>
                <c:pt idx="2">
                  <c:v>Psykiatriudvalg</c:v>
                </c:pt>
                <c:pt idx="3">
                  <c:v>Socialudvalg</c:v>
                </c:pt>
                <c:pt idx="4">
                  <c:v>Sundhedsudvalg</c:v>
                </c:pt>
                <c:pt idx="5">
                  <c:v>Teknikudvalg</c:v>
                </c:pt>
                <c:pt idx="6">
                  <c:v>Uddannelses- og Arbejdsmarkedsudvalg</c:v>
                </c:pt>
                <c:pt idx="7">
                  <c:v>Udvalget for Økonomi, Planlægning og Udvikling</c:v>
                </c:pt>
              </c:strCache>
            </c:strRef>
          </c:cat>
          <c:val>
            <c:numRef>
              <c:f>'Pivot - Udvalg'!$F$4:$F$11</c:f>
              <c:numCache>
                <c:formatCode>#,##0</c:formatCode>
                <c:ptCount val="8"/>
                <c:pt idx="0">
                  <c:v>88438</c:v>
                </c:pt>
                <c:pt idx="1">
                  <c:v>34627</c:v>
                </c:pt>
                <c:pt idx="2">
                  <c:v>19414</c:v>
                </c:pt>
                <c:pt idx="3">
                  <c:v>36634</c:v>
                </c:pt>
                <c:pt idx="4">
                  <c:v>3715</c:v>
                </c:pt>
                <c:pt idx="5">
                  <c:v>9479</c:v>
                </c:pt>
                <c:pt idx="6">
                  <c:v>3435</c:v>
                </c:pt>
                <c:pt idx="7">
                  <c:v>15922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2-4863-AF3A-1E36A80B57A5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Vedligehold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'Pivot - Udvalg'!$G$3</c:f>
              <c:strCache>
                <c:ptCount val="1"/>
                <c:pt idx="0">
                  <c:v>Sum af Vedligehold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43D-4253-B71D-612E1AD7EE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43D-4253-B71D-612E1AD7EE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43D-4253-B71D-612E1AD7EE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43D-4253-B71D-612E1AD7EEB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C43D-4253-B71D-612E1AD7EEB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C43D-4253-B71D-612E1AD7EEB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43D-4253-B71D-612E1AD7EEB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C43D-4253-B71D-612E1AD7EEB2}"/>
              </c:ext>
            </c:extLst>
          </c:dPt>
          <c:dLbls>
            <c:dLbl>
              <c:idx val="0"/>
              <c:layout>
                <c:manualLayout>
                  <c:x val="-1.3248866442279469E-16"/>
                  <c:y val="-2.15301728783273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3D-4253-B71D-612E1AD7EEB2}"/>
                </c:ext>
              </c:extLst>
            </c:dLbl>
            <c:dLbl>
              <c:idx val="1"/>
              <c:layout>
                <c:manualLayout>
                  <c:x val="-1.2646791335482672E-2"/>
                  <c:y val="-9.2272169478546003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3D-4253-B71D-612E1AD7EEB2}"/>
                </c:ext>
              </c:extLst>
            </c:dLbl>
            <c:dLbl>
              <c:idx val="2"/>
              <c:layout>
                <c:manualLayout>
                  <c:x val="-2.1680213717970295E-2"/>
                  <c:y val="3.075738982618199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3D-4253-B71D-612E1AD7EEB2}"/>
                </c:ext>
              </c:extLst>
            </c:dLbl>
            <c:dLbl>
              <c:idx val="3"/>
              <c:layout>
                <c:manualLayout>
                  <c:x val="-2.7100267147462852E-2"/>
                  <c:y val="-5.6387896616873507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3D-4253-B71D-612E1AD7EEB2}"/>
                </c:ext>
              </c:extLst>
            </c:dLbl>
            <c:dLbl>
              <c:idx val="4"/>
              <c:layout>
                <c:manualLayout>
                  <c:x val="-2.1680213717970312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3D-4253-B71D-612E1AD7EEB2}"/>
                </c:ext>
              </c:extLst>
            </c:dLbl>
            <c:dLbl>
              <c:idx val="5"/>
              <c:layout>
                <c:manualLayout>
                  <c:x val="-8.3107485918886129E-2"/>
                  <c:y val="9.227216947854570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43D-4253-B71D-612E1AD7EEB2}"/>
                </c:ext>
              </c:extLst>
            </c:dLbl>
            <c:dLbl>
              <c:idx val="6"/>
              <c:layout>
                <c:manualLayout>
                  <c:x val="-4.3360427435940589E-2"/>
                  <c:y val="-3.38331288088001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43D-4253-B71D-612E1AD7EEB2}"/>
                </c:ext>
              </c:extLst>
            </c:dLbl>
            <c:dLbl>
              <c:idx val="7"/>
              <c:layout>
                <c:manualLayout>
                  <c:x val="7.226737905990098E-2"/>
                  <c:y val="3.075738982618199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43D-4253-B71D-612E1AD7EEB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'Pivot - Udvalg'!$A$4:$A$11</c:f>
              <c:strCache>
                <c:ptCount val="8"/>
                <c:pt idx="0">
                  <c:v>Børn, Unge og Familieudvalg</c:v>
                </c:pt>
                <c:pt idx="1">
                  <c:v>Kultur-, Idræts- og Fritidsudvalg</c:v>
                </c:pt>
                <c:pt idx="2">
                  <c:v>Psykiatriudvalg</c:v>
                </c:pt>
                <c:pt idx="3">
                  <c:v>Socialudvalg</c:v>
                </c:pt>
                <c:pt idx="4">
                  <c:v>Sundhedsudvalg</c:v>
                </c:pt>
                <c:pt idx="5">
                  <c:v>Teknikudvalg</c:v>
                </c:pt>
                <c:pt idx="6">
                  <c:v>Uddannelses- og Arbejdsmarkedsudvalg</c:v>
                </c:pt>
                <c:pt idx="7">
                  <c:v>Udvalget for Økonomi, Planlægning og Udvikling</c:v>
                </c:pt>
              </c:strCache>
            </c:strRef>
          </c:cat>
          <c:val>
            <c:numRef>
              <c:f>'Pivot - Udvalg'!$G$4:$G$11</c:f>
              <c:numCache>
                <c:formatCode>#,##0</c:formatCode>
                <c:ptCount val="8"/>
                <c:pt idx="0">
                  <c:v>46101702</c:v>
                </c:pt>
                <c:pt idx="1">
                  <c:v>20460867</c:v>
                </c:pt>
                <c:pt idx="2">
                  <c:v>6260150</c:v>
                </c:pt>
                <c:pt idx="3">
                  <c:v>2301800</c:v>
                </c:pt>
                <c:pt idx="4">
                  <c:v>5693080</c:v>
                </c:pt>
                <c:pt idx="5">
                  <c:v>2603023</c:v>
                </c:pt>
                <c:pt idx="6">
                  <c:v>2218250</c:v>
                </c:pt>
                <c:pt idx="7">
                  <c:v>10389200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43D-4253-B71D-612E1AD7EEB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14</xdr:row>
      <xdr:rowOff>90486</xdr:rowOff>
    </xdr:from>
    <xdr:to>
      <xdr:col>3</xdr:col>
      <xdr:colOff>419099</xdr:colOff>
      <xdr:row>41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20F3C13-9BB1-4C27-AB50-31E542B511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600075</xdr:colOff>
      <xdr:row>14</xdr:row>
      <xdr:rowOff>85725</xdr:rowOff>
    </xdr:from>
    <xdr:to>
      <xdr:col>11</xdr:col>
      <xdr:colOff>600075</xdr:colOff>
      <xdr:row>41</xdr:row>
      <xdr:rowOff>9525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CAB3173-2AEC-4D09-B570-146DC9A5DA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imon Wede Lohse" refreshedDate="44543.623299884261" createdVersion="6" refreshedVersion="6" minRefreshableVersion="3" recordCount="159" xr:uid="{A92F23C0-E5CA-40DF-B934-E928DA0C871B}">
  <cacheSource type="worksheet">
    <worksheetSource ref="A1:AN162" sheet="Ejendomme"/>
  </cacheSource>
  <cacheFields count="40">
    <cacheField name="Ejendom" numFmtId="0">
      <sharedItems count="159">
        <s v="4H-gården"/>
        <s v="Abildhøjgården"/>
        <s v="Aggerhus Dagcenter (KAB)"/>
        <s v="Allerslev Egnshus"/>
        <s v="Autismecenter Storstrøm - Abelsvej"/>
        <s v="Autismecenter Storstrøm - Elektrikervænget"/>
        <s v="Autismecenter Storstrøm - Færgegårdsvej"/>
        <s v="Autismecenter Storstrøm - Grimstrupvej (KAB)"/>
        <s v="Autismecenter Storstrøm - Gyldenbjergvej"/>
        <s v="Autismecenter Storstrøm - Kullekærvej 2 (KAB)"/>
        <s v="Autismecenter Storstrøm - Kullekærvej 4 (KAB)"/>
        <s v="Autismecenter Storstrøm - Skovhusevej"/>
        <s v="Autismecenter Storstrøm - Solhøjvej"/>
        <s v="Badehus - Præstø"/>
        <s v="Bogø Havnebygning"/>
        <s v="Brandstation"/>
        <s v="Brænderigården"/>
        <s v="Børnecentret Lærkereden / Bogø gl. skole"/>
        <s v="Børnehuset Bøgebjerg"/>
        <s v="Børnehuset Elnas minde (Troldehøj)"/>
        <s v="Børnehuset Kastanjen (Børnehave)"/>
        <s v="Børnehuset Kastanjen (Vuggestue)"/>
        <s v="Børnehuset Mejemarken"/>
        <s v="Børnehuset Mælkevejen"/>
        <s v="Børnehuset Nordlys (Bifrost)"/>
        <s v="Børnehuset Nordlys (Prins Jørgen Gården)"/>
        <s v="Børnehuset Troldehaven"/>
        <s v="Børnehuset Æblehaven Køng"/>
        <s v="Bårse Børnecenter"/>
        <s v="Bårse Hallen"/>
        <s v="Campus Cafe Vordingborg"/>
        <s v="Center for Socialpædagogik - Elverhøjene"/>
        <s v="Center for Socialpædagogik - Lundegården (KAB)"/>
        <s v="Center for Socialpædagogik - Rødegårdsvej 142A (KAB)"/>
        <s v="Center for Socialpædagogik - Rødegårdsvej 142B (KAB)"/>
        <s v="Center for Socialpædagogik - Sankelmarksvej (KAB)"/>
        <s v="Center for Socialpædagogik - Stjerneskuddet"/>
        <s v="Center for Socialpædagogik - STU"/>
        <s v="Center for Socialpædagogik - Stårbyhus"/>
        <s v="Center for Socialpædagogik - Topasvænget (KAB)"/>
        <s v="Center for Socialpædagogik - Ungebyen (KAB)"/>
        <s v="Center for Socialpædagogik - VSV"/>
        <s v="Center for Socialpædagogik - VSV Præstø"/>
        <s v="Dagcenter Egehuset"/>
        <s v="De Fire Årstider"/>
        <s v="Dronning Fanes Børnehus (Fanehaven)"/>
        <s v="Ellehammerhuse"/>
        <s v="Familiecenter Kalvehave (FCK)"/>
        <s v="Fanefjordcentret"/>
        <s v="Flygtningebolig - A P Hansensvej"/>
        <s v="Flygtningebolig - Troldevej 11"/>
        <s v="Foreningernes Hus - Lendemarke"/>
        <s v="Gåsetårnskolen - Iselinge"/>
        <s v="Gåsetårnskolen - Kastrup"/>
        <s v="Gåsetårnskolen - Marienberg"/>
        <s v="Gåsetårnskolen - Ørslev"/>
        <s v="Hjertehaven børnehave"/>
        <s v="Hjælpemiddelcentralen"/>
        <s v="Håndværkergården"/>
        <s v="JA værksted, Skovledsvej 3 B"/>
        <s v="Job- og Borgerservice"/>
        <s v="Jungshoved Egnshus"/>
        <s v="Kalvehave Børnehus"/>
        <s v="Kalvehave Skole"/>
        <s v="Kalvehave Skole &amp; Børnehus (samlet)"/>
        <s v="Kernehuset - FCK"/>
        <s v="Klintholm Havn Centret"/>
        <s v="Klub 15 - ungdomsklub"/>
        <s v="Klubhus, Sværdborg"/>
        <s v="Kulsbjerg skole - Mern"/>
        <s v="Kulsbjerg skole - Nyråd"/>
        <s v="Kulsbjerg skole - Stensved"/>
        <s v="Kulturarkaden"/>
        <s v="Køng Egnshus"/>
        <s v="Lager - Parkvej 21 - sælges"/>
        <s v="Langebæk Administrationsbygning"/>
        <s v="Langebæk Hallen"/>
        <s v="Lendemark Børnehus"/>
        <s v="Lundby bibliotek-Lokal arkiv."/>
        <s v="Margrethepladsen - Garager"/>
        <s v="Masnedø Fort"/>
        <s v="Mosegaarden"/>
        <s v="MU2 - Ungdomsboliger - FUKSMA 2"/>
        <s v="Museumsgården - Fredet"/>
        <s v="Mølleporten - Stege byport - Fredet"/>
        <s v="Møn Bibliotek"/>
        <s v="Møn skole - Fanefjord"/>
        <s v="Møn skole - Hjertebjerg"/>
        <s v="Møn skole - Stege"/>
        <s v="Møns Museum - Fredet"/>
        <s v="Panteren"/>
        <s v="Parkeringshus - hal 3"/>
        <s v="Pavillon K (Medborgerhuset)"/>
        <s v="Praktisk service - Møn"/>
        <s v="Præstø Administrationsbygning"/>
        <s v="Præstø Bibliotek"/>
        <s v="Præstø Biograf / Aktivitetshus"/>
        <s v="Præstø Børnehus (Egelyvej 12)"/>
        <s v="Præstø Børnehus (Egelyvej 14)"/>
        <s v="Præstø Børnehus (Rødegårdsvej)"/>
        <s v="Præstø Campingplads - bortforpagtet"/>
        <s v="Præstø Hallen / Præstø Multicenter (KAB)"/>
        <s v="Præstø Havn"/>
        <s v="Præstø Rutebilstation"/>
        <s v="Præstø skole"/>
        <s v="Præstø Ungdomsklub"/>
        <s v="Rosenvang (KAB)"/>
        <s v="SFO Stensved"/>
        <s v="Skiftesporet"/>
        <s v="Skovbo (KAB)"/>
        <s v="Socialpsykiatri Møn (KAB)"/>
        <s v="Socialpsykiatri Møn - Grønsalen"/>
        <s v="Solhøj (KAB)"/>
        <s v="Sommerhus - Thyravej 15"/>
        <s v="Sprøjtehus på Slotstorvet - Fredet"/>
        <s v="Stars"/>
        <s v="Stars baghuset"/>
        <s v="Stege Administrationsbygning"/>
        <s v="Stege Børnehave"/>
        <s v="Stege Campingplads - bortforpagtet"/>
        <s v="Stensved Juniorklub (Spejderhytte)"/>
        <s v="Sundhedscenter Stege"/>
        <s v="Svend Gønge skolen - Bårse"/>
        <s v="Svend Gønge skolen - Lundby"/>
        <s v="Sydhavnsvej 2/6A - Lene - udlejet"/>
        <s v="TAMU - Svend Heinild"/>
        <s v="TAMU - Vandrehjem"/>
        <s v="Ulvsund Centret"/>
        <s v="Ungdomsskolen E-klassen"/>
        <s v="Vejplads Bakkebølle"/>
        <s v="Vejplads, Kobbelvej 30"/>
        <s v="Vejvæsnet, Skovledsvej 2 A"/>
        <s v="Vestmøn Ungdomsklub"/>
        <s v="Viemose Egnshus"/>
        <s v="Vintersbølle Strand 1 (KAB)  Samlede areal"/>
        <s v="Vintersbølle Strand 1 (KAB) - Centralkøkken"/>
        <s v="Vintersbølle Strand 1 (KAB) - Skovhuset Daginstitution"/>
        <s v="Vintersbølle Strand 1 (KAB) - Vaskeri"/>
        <s v="Vintersbølle Strand 1 (KAB) - Ældrecenter"/>
        <s v="Vintersbølle Strand 4 (Lejerbo)"/>
        <s v="Vintersbølle Strand 7 - Fredet - Sælges"/>
        <s v="Vordingborg Hallen"/>
        <s v="Vordingborg Idrætspark"/>
        <s v="Vordingborg Rådhus"/>
        <s v="Vordingborg Sundhedscenter"/>
        <s v="Vordingborg Ungdomsskole"/>
        <s v="Ældrecenter Solvang (KAB)"/>
        <s v="Ældresagen - peblingerende 7"/>
        <s v="Åløkkevej - CFR"/>
        <s v="Opbevaring for teaterforening"/>
        <s v="Baggårdsbygninger benyttet af brandbilsmuseum"/>
        <s v="Beboelsesejendom"/>
        <s v="Byfornyelsesprojekt"/>
        <s v="Gammel garage"/>
        <s v="Kolonihaveforening"/>
        <s v="Flygtningebolig"/>
        <s v="Gartneribygninger"/>
        <s v="Østerpol"/>
        <s v="Spejderhytte"/>
      </sharedItems>
    </cacheField>
    <cacheField name="Adresse" numFmtId="0">
      <sharedItems count="153">
        <s v="Rosagervej 34"/>
        <s v="Rugvænget 72"/>
        <s v="Parkvej 1"/>
        <s v="Enghavevej 2B"/>
        <s v="Abelsvej 19"/>
        <s v="Elektrikervænget 1A"/>
        <s v="Færgegårdsvej 15Z"/>
        <s v="Grimstrupvej 101D"/>
        <s v="Gyldenbjergvej 36"/>
        <s v="Kullekærvej 2"/>
        <s v="Kullekærvej 4"/>
        <s v="Skovhusevej 5"/>
        <s v="Solhøjvej 1"/>
        <s v="Fjordstien 2"/>
        <s v="Grønsundvej 595"/>
        <s v="Haminavej 4"/>
        <s v="Algade 104"/>
        <s v="Skovvangen 6"/>
        <s v="Sværdborgvej 11"/>
        <s v="Troldehøjvej 2"/>
        <s v="Skovvej 69"/>
        <s v="Skovvej 67"/>
        <s v="Rynkebjerg 10"/>
        <s v="Parkvej 20"/>
        <s v="Haminavej 17"/>
        <s v="Prins Jørgens Allé 75"/>
        <s v="Sct. Clemensvej 32"/>
        <s v="Bygaden 55"/>
        <s v="Gernersvej 3"/>
        <s v="Næstvedvej 63C"/>
        <s v="Banegårdspladsen 2-4-6"/>
        <s v="Platanvej 45"/>
        <s v="Lundegårdsvej 30A"/>
        <s v="Rødegårdsvej 142A"/>
        <s v="Rødegårdsvej 142B"/>
        <s v="Sankelmarksvej 8 H"/>
        <s v="Håndværkervej 3"/>
        <s v="Rugvænget 72A"/>
        <s v="Stårbyvej 12"/>
        <s v="Topasvænget 7"/>
        <s v="Rosagervej 21"/>
        <s v="Færgegårdsvej 15"/>
        <s v="Industrivej 9"/>
        <s v="Banevej 6"/>
        <s v="Kalvehavevej 4"/>
        <s v="Præstebjergvej 6"/>
        <s v="Fredskovvej 26"/>
        <s v="Kalvehave Havnevej 2"/>
        <s v="Fanefjord Haven 1"/>
        <s v="A P Hansensvej 25"/>
        <s v="Troldevej 11"/>
        <s v="Rødkildevej 9B"/>
        <s v="Chr Richardtsvej 33"/>
        <s v="Sct. Clemensvej 27"/>
        <s v="Parkvænget 12"/>
        <s v="Rynkebjerg 7"/>
        <s v="Klintevej 235"/>
        <s v="Præstegårdsvej 9"/>
        <s v="Håndværkervej 1"/>
        <s v="Skovledsvej 3B"/>
        <s v="Algade 63"/>
        <s v="Jungshovedvej 46"/>
        <s v="Kirkevejen 3"/>
        <s v="Rugvænget 100"/>
        <s v="Sildemarken 2"/>
        <s v="Ulvshalevej 31"/>
        <s v="Tinghøjvej 4C"/>
        <s v="Kalvehavevej 21"/>
        <s v="Bakkebøllevej 6"/>
        <s v="Skolevej 1"/>
        <s v="Sydhavnsvej 6"/>
        <s v="Øbjerggårds Alle 2"/>
        <s v="Parkvej 21"/>
        <s v="Østergårdstræde 1A"/>
        <s v="Åløkkevej 2"/>
        <s v="Rødkildevej 9A"/>
        <s v="Lundby Hovedgade 100"/>
        <s v="Margrethepladsen 2"/>
        <s v="Fortvej 8"/>
        <s v="Mosegårdsvej 20"/>
        <s v="Grønsundvej 2A"/>
        <s v="Skullebjergvej 15"/>
        <s v="Storegade 75A"/>
        <s v="Møllebrøndstræde 12"/>
        <s v="Fanefjordgade 145"/>
        <s v="Klintevej 237"/>
        <s v="Birkevænget 2"/>
        <s v="Storegade 75"/>
        <s v="Solbakkevej 42"/>
        <s v="Sydhavnsvej 4"/>
        <s v="Skovvej 2"/>
        <s v="Hasselvej 4"/>
        <s v="Østerbro 2"/>
        <s v="Lindevej 45"/>
        <s v="Adelgade 41"/>
        <s v="Egelyvej 12"/>
        <s v="Egelyvej 14"/>
        <s v="Rødegårdsvej 92"/>
        <s v="Spangen 2"/>
        <s v="Rosagervej 37"/>
        <s v="Havnepladsen 14"/>
        <s v="Svend Gønges Torv 16"/>
        <s v="Skolevej 15"/>
        <s v="Spangen 5"/>
        <s v="Sankelmarksvej 6"/>
        <s v="Isak Dalls Vej 2"/>
        <s v="Nørregade 7"/>
        <s v="Gl Vordingborgvej 43A"/>
        <s v="Platanvej 41"/>
        <s v="Grønsalen 1"/>
        <s v="Ørslevvej 274"/>
        <s v="Thyravej 15"/>
        <s v="Slotstorvet 5"/>
        <s v="Algade 84F"/>
        <s v="Algade 84G"/>
        <s v="Storegade 56"/>
        <s v="Nymarksvej 16"/>
        <s v="Falcksvej 3"/>
        <s v="Åløkkevej 4"/>
        <s v="Langgade 57"/>
        <s v="Præstegårdsvej 11"/>
        <s v="Sværdborgvej 9"/>
        <s v="Sydhavnsvej 2/6A"/>
        <s v="Præstegårdsvej 18"/>
        <s v="Præstegårdsvej 16"/>
        <s v="Kornvej 40"/>
        <s v="Rampen 6"/>
        <s v="Mønsvej 130"/>
        <s v="Kobbelvej 30"/>
        <s v="Skovledsvej 2A"/>
        <s v="Grønsundvej 220"/>
        <s v="Viemose Gade 7"/>
        <s v="Vintersbølle Strand 1"/>
        <s v="Vintersbølle Strand 4"/>
        <s v="Vintersbølle Strand 7"/>
        <s v="Skoleparken 1"/>
        <s v="Morten Olsens Alle 2"/>
        <s v="Valdemarsgade 43"/>
        <s v="Sankelmarksvej 10"/>
        <s v="Primulavej 5"/>
        <s v="Orevej 33"/>
        <s v="Peblingerende 7"/>
        <s v="Åløkkevej 8"/>
        <s v="Værkstedsvej 1"/>
        <s v="Adelgade 18B"/>
        <s v="Gl Præstøvej 16"/>
        <s v="Stationsvej 3"/>
        <s v="Spangsvej 65"/>
        <s v="Trellemarksvej 5"/>
        <s v="Højgaardsvej 16 "/>
        <s v="Rørkærvej 31"/>
        <s v="Klintevej 335"/>
        <s v="Karolinegangen 9B+11"/>
      </sharedItems>
    </cacheField>
    <cacheField name="Postnr" numFmtId="0">
      <sharedItems containsMixedTypes="1" containsNumber="1" containsInteger="1" minValue="4720" maxValue="4791"/>
    </cacheField>
    <cacheField name="By" numFmtId="0">
      <sharedItems count="13">
        <s v="Præstø"/>
        <s v="Lundby"/>
        <s v="Næstved"/>
        <s v="Vordingborg"/>
        <s v="Nr. Alslev"/>
        <s v="Stensved"/>
        <s v="Mern"/>
        <s v="Bogø By"/>
        <s v="Langebæk"/>
        <s v="Stege"/>
        <s v="Askeby"/>
        <s v="Kalvehave"/>
        <s v="Borre"/>
      </sharedItems>
    </cacheField>
    <cacheField name="Telefon" numFmtId="0">
      <sharedItems containsBlank="1"/>
    </cacheField>
    <cacheField name="Fax" numFmtId="0">
      <sharedItems containsNonDate="0" containsString="0" containsBlank="1"/>
    </cacheField>
    <cacheField name="Nr." numFmtId="0">
      <sharedItems containsBlank="1"/>
    </cacheField>
    <cacheField name="Inaktiv" numFmtId="0">
      <sharedItems containsNonDate="0" containsString="0" containsBlank="1"/>
    </cacheField>
    <cacheField name="Ejendomsnr. BBR" numFmtId="0">
      <sharedItems containsBlank="1"/>
    </cacheField>
    <cacheField name="Energimærke" numFmtId="0">
      <sharedItems containsBlank="1" count="10">
        <s v="E"/>
        <s v="C"/>
        <s v="D"/>
        <s v="-"/>
        <s v="A-2010"/>
        <s v="G"/>
        <s v="B"/>
        <s v="A-2015"/>
        <s v="F"/>
        <m/>
      </sharedItems>
    </cacheField>
    <cacheField name="Energimærke udstedelsesår" numFmtId="0">
      <sharedItems containsString="0" containsBlank="1" containsNumber="1" containsInteger="1" minValue="2015" maxValue="2017"/>
    </cacheField>
    <cacheField name="Energimærke udløbsår" numFmtId="0">
      <sharedItems containsString="0" containsBlank="1" containsNumber="1" containsInteger="1" minValue="2023" maxValue="2027"/>
    </cacheField>
    <cacheField name="Ejerlav" numFmtId="0">
      <sharedItems containsBlank="1"/>
    </cacheField>
    <cacheField name="Matrikelnumre" numFmtId="0">
      <sharedItems containsBlank="1"/>
    </cacheField>
    <cacheField name="Sidste bygningssyn" numFmtId="0">
      <sharedItems containsNonDate="0" containsDate="1" containsString="0" containsBlank="1" minDate="2015-04-21T00:00:00" maxDate="2017-10-05T00:00:00"/>
    </cacheField>
    <cacheField name="Note til bygningssyn" numFmtId="0">
      <sharedItems containsNonDate="0" containsString="0" containsBlank="1"/>
    </cacheField>
    <cacheField name="Longitude" numFmtId="0">
      <sharedItems containsString="0" containsBlank="1" containsNumber="1" minValue="11.743353000000001" maxValue="12.475972499999999"/>
    </cacheField>
    <cacheField name="Latitude" numFmtId="0">
      <sharedItems containsString="0" containsBlank="1" containsNumber="1" minValue="54.8964462" maxValue="55.221026999999999"/>
    </cacheField>
    <cacheField name="Status" numFmtId="0">
      <sharedItems containsBlank="1"/>
    </cacheField>
    <cacheField name="Status dato" numFmtId="0">
      <sharedItems containsNonDate="0" containsString="0" containsBlank="1"/>
    </cacheField>
    <cacheField name="Årlig leje" numFmtId="0">
      <sharedItems containsString="0" containsBlank="1" containsNumber="1" containsInteger="1" minValue="0" maxValue="0"/>
    </cacheField>
    <cacheField name="1.Sagsbehandler" numFmtId="0">
      <sharedItems containsBlank="1"/>
    </cacheField>
    <cacheField name="2.Sagsbehandler" numFmtId="0">
      <sharedItems containsBlank="1"/>
    </cacheField>
    <cacheField name="Anvendelse" numFmtId="0">
      <sharedItems containsBlank="1" count="24">
        <s v="Kultur og fritidsaktiviteter"/>
        <s v="SFO"/>
        <s v="Ældrecenter"/>
        <s v="Egnshus"/>
        <s v="Social- og handicapområdet"/>
        <s v="Havnebygninger m.m."/>
        <s v="Brandstation"/>
        <s v="Børnehaver"/>
        <s v="Vuggestue"/>
        <s v="Idrætshaller"/>
        <s v="Diverse bygninger"/>
        <s v="Døgninstitution"/>
        <s v="Skoler"/>
        <s v="Administrationsbygninger"/>
        <s v="Ungdomsskole"/>
        <s v="Bibliotek"/>
        <s v="Sælges ??"/>
        <s v="Udlejningsejendom"/>
        <s v="Fredet bygning"/>
        <s v="Campingplads"/>
        <s v="Rutebilstation"/>
        <s v="Vejvæsnet"/>
        <s v="Sundhedscenter"/>
        <m/>
      </sharedItems>
    </cacheField>
    <cacheField name="Udvalg" numFmtId="0">
      <sharedItems containsBlank="1" count="9">
        <s v="Kultur-, Idræts- og Fritidsudvalg"/>
        <s v="Børn, Unge og Familieudvalg"/>
        <s v="Socialudvalg"/>
        <s v="Psykiatriudvalg"/>
        <s v="Teknikudvalg"/>
        <s v="Udvalget for Økonomi, Planlægning og Udvikling"/>
        <s v="Uddannelses- og Arbejdsmarkedsudvalg"/>
        <s v="Sundhedsudvalg"/>
        <m/>
      </sharedItems>
    </cacheField>
    <cacheField name="Forvaltning" numFmtId="0">
      <sharedItems containsBlank="1"/>
    </cacheField>
    <cacheField name="Ejerforhold" numFmtId="0">
      <sharedItems/>
    </cacheField>
    <cacheField name="Zone" numFmtId="0">
      <sharedItems containsBlank="1"/>
    </cacheField>
    <cacheField name="Grund-areal" numFmtId="0">
      <sharedItems containsString="0" containsBlank="1" containsNumber="1" containsInteger="1" minValue="43" maxValue="395844"/>
    </cacheField>
    <cacheField name="Terræn-drifts-areal" numFmtId="0">
      <sharedItems containsString="0" containsBlank="1" containsNumber="1" containsInteger="1" minValue="0" maxValue="394319"/>
    </cacheField>
    <cacheField name="Vejareal" numFmtId="0">
      <sharedItems containsString="0" containsBlank="1" containsNumber="1" containsInteger="1" minValue="47" maxValue="9000"/>
    </cacheField>
    <cacheField name="Bebygget areal" numFmtId="0">
      <sharedItems containsString="0" containsBlank="1" containsNumber="1" containsInteger="1" minValue="43" maxValue="14257"/>
    </cacheField>
    <cacheField name="Samlet bygnings-areal" numFmtId="0">
      <sharedItems containsString="0" containsBlank="1" containsNumber="1" containsInteger="1" minValue="30" maxValue="14283"/>
    </cacheField>
    <cacheField name="Udnyttet tagetage" numFmtId="0">
      <sharedItems containsString="0" containsBlank="1" containsNumber="1" containsInteger="1" minValue="20" maxValue="1405"/>
    </cacheField>
    <cacheField name="Samlet kælder-areal" numFmtId="0">
      <sharedItems containsString="0" containsBlank="1" containsNumber="1" containsInteger="1" minValue="7" maxValue="4300"/>
    </cacheField>
    <cacheField name="Bygnings-driftsareal" numFmtId="0">
      <sharedItems containsString="0" containsBlank="1" containsNumber="1" containsInteger="1" minValue="30" maxValue="18583"/>
    </cacheField>
    <cacheField name="Opvarmet areal" numFmtId="0">
      <sharedItems containsString="0" containsBlank="1" containsNumber="1" containsInteger="1" minValue="89" maxValue="9240"/>
    </cacheField>
    <cacheField name="Årstal for seneste revidering af arealer" numFmtId="0">
      <sharedItems containsString="0" containsBlank="1" containsNumber="1" containsInteger="1" minValue="1974" maxValue="2021"/>
    </cacheField>
    <cacheField name="EjdID" numFmtId="0">
      <sharedItems containsString="0" containsBlank="1" containsNumber="1" containsInteger="1" minValue="2" maxValue="335"/>
    </cacheField>
    <cacheField name="Vedligehold" numFmtId="3">
      <sharedItems containsSemiMixedTypes="0" containsString="0" containsNumber="1" containsInteger="1" minValue="0" maxValue="6236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9">
  <r>
    <x v="0"/>
    <x v="0"/>
    <s v="4720"/>
    <x v="0"/>
    <m/>
    <m/>
    <m/>
    <m/>
    <s v="0013716"/>
    <x v="0"/>
    <n v="2016"/>
    <m/>
    <s v="Skibinge by Skibinge"/>
    <s v="15, A"/>
    <m/>
    <m/>
    <n v="12.042669"/>
    <n v="55.114919999999998"/>
    <s v="-"/>
    <m/>
    <n v="0"/>
    <s v="Michael Barsøe Hansen"/>
    <s v="-"/>
    <x v="0"/>
    <x v="0"/>
    <s v="Kultur og Fritid"/>
    <s v="Ejer og bruger"/>
    <s v="-"/>
    <n v="4129"/>
    <n v="3482"/>
    <m/>
    <n v="647"/>
    <n v="647"/>
    <n v="20"/>
    <m/>
    <n v="667"/>
    <m/>
    <n v="2009"/>
    <n v="139"/>
    <n v="623400"/>
  </r>
  <r>
    <x v="1"/>
    <x v="1"/>
    <s v="4720"/>
    <x v="0"/>
    <m/>
    <m/>
    <m/>
    <m/>
    <s v="0011909"/>
    <x v="1"/>
    <n v="2016"/>
    <m/>
    <s v="Skibinge by Skibinge"/>
    <s v="17  A"/>
    <m/>
    <m/>
    <n v="12.052133"/>
    <n v="55.114790999999997"/>
    <s v="-"/>
    <m/>
    <n v="0"/>
    <s v="Flemming Andersen"/>
    <s v="Winnie Gleerup"/>
    <x v="1"/>
    <x v="1"/>
    <s v="Skoler"/>
    <s v="Ejer og bruger"/>
    <s v="-"/>
    <n v="120802"/>
    <n v="119657"/>
    <m/>
    <n v="1199"/>
    <n v="1092"/>
    <n v="262"/>
    <m/>
    <n v="1354"/>
    <m/>
    <n v="2009"/>
    <n v="113"/>
    <n v="508000"/>
  </r>
  <r>
    <x v="2"/>
    <x v="2"/>
    <s v="4720"/>
    <x v="0"/>
    <m/>
    <m/>
    <m/>
    <m/>
    <s v="0013278"/>
    <x v="2"/>
    <n v="2017"/>
    <m/>
    <s v="Bårse by Bårse"/>
    <s v="18  D"/>
    <m/>
    <m/>
    <n v="11.9523513"/>
    <n v="55.124046100000001"/>
    <s v="-"/>
    <m/>
    <n v="0"/>
    <s v="Flemming Andersen"/>
    <s v="-"/>
    <x v="2"/>
    <x v="2"/>
    <s v="Ældre"/>
    <s v="Ejer og anden administrator"/>
    <s v="-"/>
    <n v="5680"/>
    <n v="3560"/>
    <m/>
    <n v="2120"/>
    <n v="2885"/>
    <m/>
    <n v="455"/>
    <n v="3340"/>
    <m/>
    <n v="2009"/>
    <n v="132"/>
    <n v="468000"/>
  </r>
  <r>
    <x v="3"/>
    <x v="3"/>
    <s v="4720"/>
    <x v="0"/>
    <m/>
    <m/>
    <m/>
    <m/>
    <s v="0015309"/>
    <x v="1"/>
    <n v="2016"/>
    <m/>
    <s v="Allerslev by Allerslev"/>
    <s v="55, AG"/>
    <m/>
    <m/>
    <n v="12.02969"/>
    <n v="55.082509000000002"/>
    <s v="-"/>
    <m/>
    <n v="0"/>
    <s v="Winnie Gleerup"/>
    <s v="-"/>
    <x v="3"/>
    <x v="0"/>
    <s v="Kultur og Fritid"/>
    <s v="Ejer og bruger"/>
    <s v="-"/>
    <n v="1672"/>
    <n v="1484"/>
    <m/>
    <n v="188"/>
    <n v="160"/>
    <m/>
    <m/>
    <n v="160"/>
    <n v="160"/>
    <n v="2009"/>
    <n v="157"/>
    <n v="6000"/>
  </r>
  <r>
    <x v="4"/>
    <x v="4"/>
    <s v="4750"/>
    <x v="1"/>
    <m/>
    <m/>
    <m/>
    <m/>
    <s v="0024332"/>
    <x v="1"/>
    <n v="2016"/>
    <m/>
    <s v="Lundby By Lundby"/>
    <s v="10 FC"/>
    <d v="2017-10-04T00:00:00"/>
    <m/>
    <n v="11.876968"/>
    <n v="55.107612000000003"/>
    <s v="-"/>
    <m/>
    <n v="0"/>
    <s v="Kirsten Pedersen"/>
    <s v="Winnie Gleerup"/>
    <x v="4"/>
    <x v="3"/>
    <s v="Psykiatri og handicap"/>
    <s v="Ejer og bruger"/>
    <s v="-"/>
    <n v="986"/>
    <n v="714"/>
    <m/>
    <n v="272"/>
    <n v="246"/>
    <m/>
    <m/>
    <n v="246"/>
    <m/>
    <n v="2009"/>
    <n v="253"/>
    <n v="103000"/>
  </r>
  <r>
    <x v="5"/>
    <x v="5"/>
    <s v="4700"/>
    <x v="2"/>
    <m/>
    <m/>
    <s v="26682"/>
    <m/>
    <m/>
    <x v="3"/>
    <m/>
    <m/>
    <s v="Borup By"/>
    <s v="4C"/>
    <m/>
    <m/>
    <n v="11.773505999999999"/>
    <n v="55.192889999999998"/>
    <s v="-"/>
    <m/>
    <m/>
    <s v="-"/>
    <s v="-"/>
    <x v="4"/>
    <x v="3"/>
    <s v="Psykiatri og handicap"/>
    <s v="Lejer og bruger"/>
    <s v="-"/>
    <m/>
    <m/>
    <m/>
    <m/>
    <m/>
    <m/>
    <m/>
    <m/>
    <m/>
    <n v="2009"/>
    <n v="304"/>
    <n v="0"/>
  </r>
  <r>
    <x v="6"/>
    <x v="6"/>
    <s v="4760"/>
    <x v="3"/>
    <m/>
    <m/>
    <s v="21418"/>
    <m/>
    <m/>
    <x v="3"/>
    <m/>
    <m/>
    <s v="Marienberg Hgd"/>
    <s v="173A"/>
    <m/>
    <m/>
    <n v="11.909182899999999"/>
    <n v="55.000203999999997"/>
    <s v="-"/>
    <m/>
    <m/>
    <s v="-"/>
    <s v="-"/>
    <x v="4"/>
    <x v="3"/>
    <s v="Psykiatri og handicap"/>
    <s v="Lejer og bruger"/>
    <s v="-"/>
    <m/>
    <m/>
    <m/>
    <m/>
    <m/>
    <m/>
    <m/>
    <m/>
    <m/>
    <n v="2009"/>
    <n v="303"/>
    <n v="0"/>
  </r>
  <r>
    <x v="7"/>
    <x v="7"/>
    <s v="4700"/>
    <x v="2"/>
    <m/>
    <m/>
    <m/>
    <m/>
    <s v="0029096"/>
    <x v="1"/>
    <n v="2017"/>
    <m/>
    <s v="Grimstrup Næstved Jorder"/>
    <s v="1 E"/>
    <m/>
    <m/>
    <n v="11.743353000000001"/>
    <n v="55.221026999999999"/>
    <s v="-"/>
    <m/>
    <m/>
    <s v="Flemming Andersen"/>
    <s v="-"/>
    <x v="4"/>
    <x v="3"/>
    <s v="Psykiatri og handicap"/>
    <s v="Ejer og bruger"/>
    <s v="-"/>
    <n v="5020"/>
    <n v="3822"/>
    <m/>
    <n v="1198"/>
    <n v="1198"/>
    <m/>
    <m/>
    <n v="1198"/>
    <n v="1182"/>
    <n v="2007"/>
    <n v="271"/>
    <n v="35100"/>
  </r>
  <r>
    <x v="8"/>
    <x v="8"/>
    <s v="4840"/>
    <x v="4"/>
    <m/>
    <m/>
    <m/>
    <m/>
    <s v="0014772"/>
    <x v="1"/>
    <n v="2016"/>
    <m/>
    <s v="Nr. Vedby By Nr. Vedby"/>
    <s v="53 C"/>
    <m/>
    <m/>
    <n v="11.8474094"/>
    <n v="54.944423899999997"/>
    <s v="-"/>
    <m/>
    <m/>
    <s v="Winnie Gleerup"/>
    <s v="Kirsten Pedersen"/>
    <x v="4"/>
    <x v="3"/>
    <s v="Psykiatri og handicap"/>
    <s v="Ejer og bruger"/>
    <s v="-"/>
    <n v="5684"/>
    <n v="4829"/>
    <m/>
    <n v="855"/>
    <n v="855"/>
    <n v="187"/>
    <m/>
    <n v="1042"/>
    <n v="1241"/>
    <n v="2007"/>
    <n v="268"/>
    <n v="686500"/>
  </r>
  <r>
    <x v="9"/>
    <x v="9"/>
    <s v="4760"/>
    <x v="3"/>
    <m/>
    <m/>
    <m/>
    <m/>
    <s v="16959"/>
    <x v="4"/>
    <n v="2017"/>
    <m/>
    <s v="Vordingborg Markjorder"/>
    <s v="4as"/>
    <m/>
    <m/>
    <n v="11.902705600000001"/>
    <n v="55.017043800000003"/>
    <s v="-"/>
    <m/>
    <m/>
    <s v="Winnie Gleerup"/>
    <s v="-"/>
    <x v="4"/>
    <x v="3"/>
    <s v="Psykiatri og handicap"/>
    <s v="Ejer og anden administrator"/>
    <s v="-"/>
    <n v="3441"/>
    <n v="2329"/>
    <m/>
    <n v="1112"/>
    <n v="1112"/>
    <m/>
    <m/>
    <n v="1112"/>
    <m/>
    <n v="2012"/>
    <n v="316"/>
    <n v="175000"/>
  </r>
  <r>
    <x v="10"/>
    <x v="10"/>
    <s v="4760"/>
    <x v="3"/>
    <m/>
    <m/>
    <m/>
    <m/>
    <s v="11474"/>
    <x v="4"/>
    <n v="2017"/>
    <m/>
    <m/>
    <m/>
    <m/>
    <m/>
    <n v="11.9028451"/>
    <n v="55.017488399999998"/>
    <s v="-"/>
    <m/>
    <m/>
    <s v="Winnie Gleerup"/>
    <s v="-"/>
    <x v="4"/>
    <x v="3"/>
    <s v="Psykiatri og handicap"/>
    <s v="Ejer og anden administrator"/>
    <s v="-"/>
    <n v="5664"/>
    <n v="4451"/>
    <m/>
    <n v="76"/>
    <n v="1213"/>
    <m/>
    <m/>
    <n v="1213"/>
    <m/>
    <n v="2014"/>
    <n v="318"/>
    <n v="175000"/>
  </r>
  <r>
    <x v="11"/>
    <x v="11"/>
    <s v="4773"/>
    <x v="5"/>
    <m/>
    <m/>
    <m/>
    <m/>
    <s v="0001500"/>
    <x v="1"/>
    <n v="2016"/>
    <m/>
    <s v="Skyttemarken Kalvehave"/>
    <s v="1 HL"/>
    <m/>
    <m/>
    <n v="12.0304409"/>
    <n v="54.996710100000001"/>
    <s v="-"/>
    <m/>
    <n v="0"/>
    <s v="Kirsten Pedersen"/>
    <s v="Winnie Gleerup"/>
    <x v="4"/>
    <x v="3"/>
    <s v="Psykiatri og handicap"/>
    <s v="Ejer og bruger"/>
    <s v="-"/>
    <n v="2668"/>
    <n v="2291"/>
    <m/>
    <n v="377"/>
    <n v="377"/>
    <m/>
    <n v="54"/>
    <n v="431"/>
    <n v="359"/>
    <n v="2009"/>
    <n v="16"/>
    <n v="145550"/>
  </r>
  <r>
    <x v="12"/>
    <x v="12"/>
    <s v="4735"/>
    <x v="6"/>
    <m/>
    <m/>
    <m/>
    <m/>
    <s v="0001556"/>
    <x v="2"/>
    <n v="2016"/>
    <m/>
    <s v="Sdr. Mern By Mern"/>
    <s v="4 BL"/>
    <m/>
    <m/>
    <n v="12.055779599999999"/>
    <n v="55.048786499999999"/>
    <s v="-"/>
    <m/>
    <n v="0"/>
    <s v="Winnie Gleerup"/>
    <s v="Kirsten Pedersen"/>
    <x v="4"/>
    <x v="3"/>
    <s v="Psykiatri og handicap"/>
    <s v="Ejer og bruger"/>
    <s v="-"/>
    <n v="4219"/>
    <n v="3747"/>
    <m/>
    <n v="472"/>
    <n v="439"/>
    <m/>
    <n v="54"/>
    <n v="493"/>
    <n v="439"/>
    <n v="2009"/>
    <n v="17"/>
    <n v="356000"/>
  </r>
  <r>
    <x v="13"/>
    <x v="13"/>
    <s v="4720"/>
    <x v="0"/>
    <m/>
    <m/>
    <m/>
    <m/>
    <s v="0011874"/>
    <x v="3"/>
    <m/>
    <m/>
    <s v="Præstø Bygrunde"/>
    <s v="159"/>
    <m/>
    <m/>
    <n v="12.047401000000001"/>
    <n v="55.125140999999999"/>
    <s v="-"/>
    <m/>
    <n v="0"/>
    <s v="Winnie Gleerup"/>
    <s v="-"/>
    <x v="0"/>
    <x v="0"/>
    <s v="Kultur og Fritid"/>
    <s v="Ejer og bruger"/>
    <s v="-"/>
    <n v="27632"/>
    <n v="25332"/>
    <n v="2250"/>
    <n v="50"/>
    <n v="30"/>
    <m/>
    <m/>
    <n v="30"/>
    <m/>
    <n v="2009"/>
    <n v="112"/>
    <n v="44000"/>
  </r>
  <r>
    <x v="14"/>
    <x v="14"/>
    <s v="4793"/>
    <x v="7"/>
    <m/>
    <m/>
    <m/>
    <m/>
    <s v="0005099"/>
    <x v="5"/>
    <n v="2016"/>
    <m/>
    <s v="Bogø By Bogø"/>
    <s v="154"/>
    <m/>
    <m/>
    <n v="12.0511488"/>
    <n v="54.913311399999998"/>
    <s v="-"/>
    <m/>
    <n v="0"/>
    <s v="Kirsten Pedersen"/>
    <s v="Winnie Gleerup"/>
    <x v="5"/>
    <x v="4"/>
    <s v="Vej og Trafik"/>
    <s v="Ejer og bruger"/>
    <s v="-"/>
    <n v="191"/>
    <n v="35"/>
    <m/>
    <n v="156"/>
    <n v="156"/>
    <m/>
    <m/>
    <n v="156"/>
    <n v="156"/>
    <n v="2009"/>
    <n v="62"/>
    <n v="23000"/>
  </r>
  <r>
    <x v="15"/>
    <x v="15"/>
    <s v="4760"/>
    <x v="3"/>
    <m/>
    <m/>
    <m/>
    <m/>
    <s v="23727"/>
    <x v="6"/>
    <n v="2017"/>
    <m/>
    <s v="Iselinge Hgd. Vordingborg Jorder"/>
    <s v="7O"/>
    <m/>
    <m/>
    <n v="11.918317999999999"/>
    <n v="55.013137999999998"/>
    <s v="-"/>
    <m/>
    <m/>
    <s v="Kirsten Pedersen"/>
    <s v="Lene Vaupel"/>
    <x v="6"/>
    <x v="5"/>
    <s v="-"/>
    <s v="Ejer og bruger"/>
    <s v="-"/>
    <n v="7350"/>
    <n v="7350"/>
    <m/>
    <n v="538"/>
    <n v="538"/>
    <m/>
    <n v="100"/>
    <n v="638"/>
    <m/>
    <n v="2010"/>
    <n v="308"/>
    <n v="39500"/>
  </r>
  <r>
    <x v="16"/>
    <x v="16"/>
    <s v="4760"/>
    <x v="3"/>
    <m/>
    <m/>
    <m/>
    <m/>
    <s v="16255"/>
    <x v="3"/>
    <m/>
    <m/>
    <s v="Vordingborg Bygrunde"/>
    <s v="125"/>
    <m/>
    <m/>
    <n v="11.915118100000001"/>
    <n v="55.007030999999998"/>
    <s v="-"/>
    <m/>
    <m/>
    <s v="-"/>
    <s v="-"/>
    <x v="2"/>
    <x v="2"/>
    <s v="Ældre"/>
    <s v="Lejer og bruger"/>
    <s v="-"/>
    <m/>
    <m/>
    <m/>
    <m/>
    <m/>
    <m/>
    <m/>
    <m/>
    <m/>
    <m/>
    <n v="300"/>
    <n v="0"/>
  </r>
  <r>
    <x v="17"/>
    <x v="17"/>
    <s v="4793"/>
    <x v="7"/>
    <m/>
    <m/>
    <m/>
    <m/>
    <s v="0004790"/>
    <x v="0"/>
    <n v="2017"/>
    <m/>
    <s v="Bogø By Bogø"/>
    <s v="17, F"/>
    <m/>
    <m/>
    <n v="12.049410699999999"/>
    <n v="54.929557000000003"/>
    <s v="-"/>
    <m/>
    <n v="0"/>
    <s v="Kirsten Pedersen"/>
    <s v="Winnie Gleerup"/>
    <x v="7"/>
    <x v="1"/>
    <s v="Dagtilbud"/>
    <s v="Ejer og bruger"/>
    <s v="-"/>
    <n v="5662"/>
    <n v="4001"/>
    <n v="825"/>
    <n v="836"/>
    <n v="1409"/>
    <m/>
    <n v="164"/>
    <n v="1573"/>
    <n v="1492"/>
    <n v="2009"/>
    <n v="61"/>
    <n v="2612000"/>
  </r>
  <r>
    <x v="18"/>
    <x v="18"/>
    <s v="4750"/>
    <x v="1"/>
    <m/>
    <m/>
    <m/>
    <m/>
    <s v="0024482"/>
    <x v="2"/>
    <n v="2016"/>
    <m/>
    <s v="Lundby By Lundby"/>
    <s v="8, S"/>
    <d v="2015-06-01T00:00:00"/>
    <m/>
    <n v="11.883098"/>
    <n v="55.107809799999998"/>
    <s v="-"/>
    <m/>
    <n v="0"/>
    <s v="Flemming Andersen"/>
    <s v="-"/>
    <x v="7"/>
    <x v="1"/>
    <s v="Dagtilbud"/>
    <s v="Ejer og bruger"/>
    <s v="-"/>
    <n v="2600"/>
    <n v="2094"/>
    <m/>
    <n v="506"/>
    <n v="478"/>
    <m/>
    <m/>
    <n v="478"/>
    <n v="478"/>
    <n v="2009"/>
    <n v="254"/>
    <n v="328200"/>
  </r>
  <r>
    <x v="19"/>
    <x v="19"/>
    <s v="4772"/>
    <x v="8"/>
    <m/>
    <m/>
    <m/>
    <m/>
    <s v="0001404"/>
    <x v="1"/>
    <n v="2016"/>
    <m/>
    <s v="Skovhuse By Ø. Egesborg"/>
    <s v="16, A"/>
    <m/>
    <m/>
    <n v="12.053564"/>
    <n v="54.999701999999999"/>
    <s v="-"/>
    <m/>
    <n v="0"/>
    <s v="Kirsten Pedersen"/>
    <s v="-"/>
    <x v="7"/>
    <x v="1"/>
    <s v="Dagtilbud"/>
    <s v="Ejer og bruger"/>
    <s v="-"/>
    <n v="34003"/>
    <n v="32087"/>
    <n v="1492"/>
    <n v="424"/>
    <n v="424"/>
    <n v="35"/>
    <m/>
    <n v="459"/>
    <n v="424"/>
    <n v="2009"/>
    <n v="15"/>
    <n v="454500"/>
  </r>
  <r>
    <x v="20"/>
    <x v="20"/>
    <s v="4760"/>
    <x v="3"/>
    <m/>
    <m/>
    <m/>
    <m/>
    <s v="0019285"/>
    <x v="0"/>
    <n v="2016"/>
    <m/>
    <s v="Marienberg Hgd. Vordingborg Jorder"/>
    <s v="167  B"/>
    <m/>
    <m/>
    <n v="11.9077523"/>
    <n v="55.0064213"/>
    <s v="-"/>
    <m/>
    <n v="0"/>
    <s v="Michael Barsøe Hansen"/>
    <s v="Kirsten Pedersen"/>
    <x v="7"/>
    <x v="1"/>
    <s v="Dagtilbud"/>
    <s v="Ejer og bruger"/>
    <s v="-"/>
    <n v="2103"/>
    <n v="1824"/>
    <m/>
    <n v="279"/>
    <n v="177"/>
    <n v="120"/>
    <n v="70"/>
    <n v="367"/>
    <m/>
    <n v="2009"/>
    <n v="197"/>
    <n v="155000"/>
  </r>
  <r>
    <x v="21"/>
    <x v="21"/>
    <s v="4760"/>
    <x v="3"/>
    <m/>
    <m/>
    <m/>
    <m/>
    <s v="0019287"/>
    <x v="0"/>
    <n v="2016"/>
    <m/>
    <s v="Marienberg Hgd. Vordingborg Jorder"/>
    <s v="167  C"/>
    <m/>
    <m/>
    <n v="11.907197"/>
    <n v="55.006687999999997"/>
    <s v="-"/>
    <m/>
    <n v="0"/>
    <s v="Michael Barsøe Hansen"/>
    <s v="Kirsten Pedersen"/>
    <x v="8"/>
    <x v="1"/>
    <s v="Dagtilbud"/>
    <s v="Ejer og bruger"/>
    <s v="-"/>
    <n v="1008"/>
    <n v="652"/>
    <m/>
    <n v="356"/>
    <n v="310"/>
    <n v="205"/>
    <n v="240"/>
    <n v="755"/>
    <m/>
    <n v="2009"/>
    <n v="198"/>
    <n v="153500"/>
  </r>
  <r>
    <x v="22"/>
    <x v="22"/>
    <s v="4760"/>
    <x v="3"/>
    <m/>
    <m/>
    <m/>
    <m/>
    <s v="26353"/>
    <x v="6"/>
    <n v="2017"/>
    <m/>
    <s v="Ørslev By Ørslev"/>
    <s v="103"/>
    <m/>
    <m/>
    <n v="11.970427300000001"/>
    <n v="55.042395300000003"/>
    <s v="-"/>
    <m/>
    <m/>
    <s v="Michael Barsøe Hansen"/>
    <s v="Kirsten Pedersen"/>
    <x v="7"/>
    <x v="1"/>
    <s v="Dagtilbud"/>
    <s v="Ejer og bruger"/>
    <s v="-"/>
    <n v="8467"/>
    <n v="8467"/>
    <m/>
    <n v="1211"/>
    <n v="1211"/>
    <m/>
    <m/>
    <n v="1211"/>
    <m/>
    <n v="2010"/>
    <n v="307"/>
    <n v="247260"/>
  </r>
  <r>
    <x v="23"/>
    <x v="23"/>
    <s v="4760"/>
    <x v="3"/>
    <m/>
    <m/>
    <m/>
    <m/>
    <s v="17621"/>
    <x v="6"/>
    <n v="2016"/>
    <m/>
    <s v="Marienberg Hgd. Vordingborg Jorder"/>
    <s v="128 A"/>
    <m/>
    <m/>
    <n v="11.90253"/>
    <n v="55.002287000000003"/>
    <s v="-"/>
    <m/>
    <n v="0"/>
    <s v="Michael Barsøe Hansen"/>
    <s v="Winnie Gleerup"/>
    <x v="7"/>
    <x v="1"/>
    <s v="Dagtilbud"/>
    <s v="Ejer og bruger"/>
    <s v="-"/>
    <m/>
    <m/>
    <m/>
    <n v="706"/>
    <n v="824"/>
    <m/>
    <m/>
    <n v="824"/>
    <n v="824"/>
    <n v="2009"/>
    <n v="328"/>
    <n v="70800"/>
  </r>
  <r>
    <x v="24"/>
    <x v="24"/>
    <s v="4760"/>
    <x v="3"/>
    <m/>
    <m/>
    <m/>
    <m/>
    <s v="0023878"/>
    <x v="2"/>
    <n v="2016"/>
    <m/>
    <s v="Iselinge Hgd. Vordingborg Jorder"/>
    <s v="7  S"/>
    <d v="2015-05-28T00:00:00"/>
    <m/>
    <n v="11.916835499999999"/>
    <n v="55.013849299999997"/>
    <s v="-"/>
    <m/>
    <n v="0"/>
    <s v="Michael Barsøe Hansen"/>
    <s v="Kirsten Pedersen"/>
    <x v="7"/>
    <x v="1"/>
    <s v="Dagtilbud"/>
    <s v="Ejer og bruger"/>
    <s v="-"/>
    <n v="2451"/>
    <n v="1951"/>
    <m/>
    <n v="500"/>
    <n v="475"/>
    <m/>
    <n v="92"/>
    <n v="567"/>
    <n v="475"/>
    <n v="2009"/>
    <n v="249"/>
    <n v="745400"/>
  </r>
  <r>
    <x v="25"/>
    <x v="25"/>
    <s v="4760"/>
    <x v="3"/>
    <m/>
    <m/>
    <m/>
    <m/>
    <s v="24016"/>
    <x v="3"/>
    <m/>
    <m/>
    <s v="Iselinge Hgd. Vordingborg Jorder"/>
    <s v="7 Z"/>
    <d v="2015-05-28T00:00:00"/>
    <m/>
    <n v="11.911928"/>
    <n v="55.014342999999997"/>
    <s v="-"/>
    <m/>
    <m/>
    <s v="Michael Barsøe Hansen"/>
    <s v="Kirsten Pedersen"/>
    <x v="7"/>
    <x v="1"/>
    <s v="Dagtilbud"/>
    <s v="Lejer og bruger"/>
    <s v="-"/>
    <n v="4415"/>
    <n v="3864"/>
    <m/>
    <m/>
    <n v="551"/>
    <m/>
    <n v="79"/>
    <n v="630"/>
    <m/>
    <n v="2017"/>
    <n v="297"/>
    <n v="0"/>
  </r>
  <r>
    <x v="26"/>
    <x v="26"/>
    <s v="4760"/>
    <x v="3"/>
    <m/>
    <m/>
    <m/>
    <m/>
    <s v="26513"/>
    <x v="7"/>
    <n v="2015"/>
    <m/>
    <s v="Neder Vindinge by, Kastrup"/>
    <s v="6aa"/>
    <m/>
    <m/>
    <n v="11.8804842"/>
    <n v="55.037472700000002"/>
    <s v="-"/>
    <m/>
    <m/>
    <s v="Michael Barsøe Hansen"/>
    <s v="Kirsten Pedersen"/>
    <x v="7"/>
    <x v="1"/>
    <s v="Dagtilbud"/>
    <s v="Ejer og bruger"/>
    <s v="-"/>
    <n v="10270"/>
    <n v="9011"/>
    <m/>
    <n v="1259"/>
    <n v="1259"/>
    <m/>
    <m/>
    <n v="1259"/>
    <m/>
    <n v="2014"/>
    <n v="320"/>
    <n v="35000"/>
  </r>
  <r>
    <x v="27"/>
    <x v="27"/>
    <s v="4750"/>
    <x v="1"/>
    <m/>
    <m/>
    <m/>
    <m/>
    <s v="0016821"/>
    <x v="1"/>
    <n v="2016"/>
    <m/>
    <s v="Køng By Køng"/>
    <s v="8 AB"/>
    <m/>
    <m/>
    <n v="11.8214969"/>
    <n v="55.111516999999999"/>
    <s v="-"/>
    <m/>
    <n v="0"/>
    <s v="Michael Barsøe Hansen"/>
    <s v="Winnie Gleerup"/>
    <x v="7"/>
    <x v="1"/>
    <s v="Dagtilbud"/>
    <s v="Ejer og bruger"/>
    <s v="-"/>
    <n v="5456"/>
    <n v="4474"/>
    <n v="622"/>
    <n v="360"/>
    <n v="312"/>
    <n v="220"/>
    <n v="40"/>
    <n v="572"/>
    <n v="532"/>
    <n v="2009"/>
    <n v="169"/>
    <n v="610000"/>
  </r>
  <r>
    <x v="28"/>
    <x v="28"/>
    <s v="4720"/>
    <x v="0"/>
    <m/>
    <m/>
    <m/>
    <m/>
    <s v="14903"/>
    <x v="2"/>
    <n v="2016"/>
    <m/>
    <s v="Bårse by Bårse"/>
    <s v="3 BY"/>
    <m/>
    <m/>
    <n v="11.9485145"/>
    <n v="55.127369199999997"/>
    <s v="-"/>
    <m/>
    <m/>
    <s v="Flemming Andersen"/>
    <s v="-"/>
    <x v="7"/>
    <x v="1"/>
    <s v="Dagtilbud"/>
    <s v="Ejer og bruger"/>
    <s v="-"/>
    <n v="2528"/>
    <n v="2144"/>
    <m/>
    <n v="384"/>
    <n v="384"/>
    <m/>
    <n v="107"/>
    <n v="491"/>
    <m/>
    <n v="1974"/>
    <n v="294"/>
    <n v="16000"/>
  </r>
  <r>
    <x v="29"/>
    <x v="29"/>
    <s v="4720"/>
    <x v="0"/>
    <m/>
    <m/>
    <m/>
    <m/>
    <s v="0012209"/>
    <x v="2"/>
    <n v="2016"/>
    <m/>
    <s v="Bårse by Bårse"/>
    <s v="9  M"/>
    <m/>
    <m/>
    <n v="11.949856"/>
    <n v="55.125044000000003"/>
    <s v="-"/>
    <m/>
    <n v="0"/>
    <s v="Flemming Andersen"/>
    <s v="-"/>
    <x v="9"/>
    <x v="0"/>
    <s v="Kultur og Fritid"/>
    <s v="Ejer og bruger"/>
    <s v="-"/>
    <n v="19081"/>
    <n v="18393"/>
    <n v="329"/>
    <n v="359"/>
    <n v="359"/>
    <m/>
    <m/>
    <n v="359"/>
    <n v="359"/>
    <n v="2009"/>
    <n v="120"/>
    <n v="987405"/>
  </r>
  <r>
    <x v="30"/>
    <x v="30"/>
    <s v="4760"/>
    <x v="3"/>
    <m/>
    <m/>
    <m/>
    <m/>
    <m/>
    <x v="3"/>
    <m/>
    <m/>
    <s v="Vordingborg Markjorder"/>
    <s v="119"/>
    <m/>
    <m/>
    <n v="11.900166499999999"/>
    <n v="55.0126718"/>
    <s v="-"/>
    <m/>
    <m/>
    <s v="Lene Vaupel"/>
    <s v="-"/>
    <x v="10"/>
    <x v="4"/>
    <s v="Plan og Miljø"/>
    <s v="Lejer og bruger"/>
    <s v="-"/>
    <m/>
    <m/>
    <m/>
    <m/>
    <n v="126"/>
    <m/>
    <m/>
    <m/>
    <m/>
    <n v="2019"/>
    <n v="333"/>
    <n v="0"/>
  </r>
  <r>
    <x v="31"/>
    <x v="31"/>
    <s v="4780"/>
    <x v="9"/>
    <m/>
    <m/>
    <m/>
    <m/>
    <s v="004290"/>
    <x v="2"/>
    <n v="2017"/>
    <m/>
    <s v="Stege Markjorder"/>
    <s v="36 B"/>
    <m/>
    <m/>
    <n v="12.283401700000001"/>
    <n v="54.996931400000001"/>
    <s v="-"/>
    <m/>
    <n v="0"/>
    <s v="Winnie Gleerup"/>
    <s v="Kirsten Pedersen"/>
    <x v="4"/>
    <x v="3"/>
    <s v="Psykiatri og handicap"/>
    <s v="Ejer og bruger"/>
    <s v="-"/>
    <n v="4020"/>
    <n v="3660"/>
    <m/>
    <n v="360"/>
    <n v="360"/>
    <m/>
    <n v="360"/>
    <n v="720"/>
    <m/>
    <n v="2009"/>
    <n v="284"/>
    <n v="125000"/>
  </r>
  <r>
    <x v="32"/>
    <x v="32"/>
    <s v="4720"/>
    <x v="0"/>
    <m/>
    <m/>
    <m/>
    <m/>
    <s v="0013330"/>
    <x v="0"/>
    <n v="2016"/>
    <n v="2023"/>
    <s v="Egebjerg By Skibinge"/>
    <s v="3, Z"/>
    <m/>
    <m/>
    <n v="12.077165000000001"/>
    <n v="55.106825000000001"/>
    <s v="-"/>
    <m/>
    <n v="0"/>
    <s v="Michael Barsøe Hansen"/>
    <s v="-"/>
    <x v="4"/>
    <x v="3"/>
    <s v="Psykiatri og handicap"/>
    <s v="Ejer og anden administrator"/>
    <s v="-"/>
    <n v="4766"/>
    <n v="4221"/>
    <m/>
    <n v="545"/>
    <n v="525"/>
    <n v="382"/>
    <n v="507"/>
    <n v="1414"/>
    <n v="907"/>
    <n v="2009"/>
    <n v="133"/>
    <n v="90000"/>
  </r>
  <r>
    <x v="33"/>
    <x v="33"/>
    <s v="4720"/>
    <x v="0"/>
    <m/>
    <m/>
    <m/>
    <m/>
    <s v="0015960"/>
    <x v="6"/>
    <n v="2017"/>
    <m/>
    <s v="Endegårde By Skibinge"/>
    <s v="1 BU"/>
    <m/>
    <m/>
    <n v="12.0637299"/>
    <n v="55.113430000000001"/>
    <s v="-"/>
    <m/>
    <n v="0"/>
    <s v="Flemming Andersen"/>
    <s v="-"/>
    <x v="4"/>
    <x v="3"/>
    <s v="Psykiatri og handicap"/>
    <s v="Ejer og anden administrator"/>
    <s v="-"/>
    <n v="5300"/>
    <n v="3721"/>
    <m/>
    <n v="1579"/>
    <n v="1301"/>
    <m/>
    <m/>
    <n v="1301"/>
    <m/>
    <n v="2009"/>
    <n v="162"/>
    <n v="21000"/>
  </r>
  <r>
    <x v="34"/>
    <x v="34"/>
    <s v="4720"/>
    <x v="0"/>
    <m/>
    <m/>
    <m/>
    <m/>
    <s v="0015961"/>
    <x v="6"/>
    <n v="2017"/>
    <m/>
    <s v="Endegårde By Skibinge"/>
    <s v="1 BV"/>
    <m/>
    <m/>
    <n v="12.064045"/>
    <n v="55.114060000000002"/>
    <s v="-"/>
    <m/>
    <n v="0"/>
    <s v="Flemming Andersen"/>
    <s v="-"/>
    <x v="4"/>
    <x v="3"/>
    <s v="Psykiatri og handicap"/>
    <s v="Ejer og anden administrator"/>
    <s v="-"/>
    <n v="1397"/>
    <n v="942"/>
    <m/>
    <n v="455"/>
    <n v="455"/>
    <m/>
    <m/>
    <n v="455"/>
    <m/>
    <n v="2009"/>
    <n v="163"/>
    <n v="0"/>
  </r>
  <r>
    <x v="35"/>
    <x v="35"/>
    <s v="4760"/>
    <x v="3"/>
    <m/>
    <m/>
    <m/>
    <m/>
    <s v="026288"/>
    <x v="6"/>
    <n v="2016"/>
    <m/>
    <s v="Vordingborg Markjorder"/>
    <s v="9 F 3"/>
    <m/>
    <m/>
    <n v="11.9075691"/>
    <n v="55.016976399999997"/>
    <s v="-"/>
    <m/>
    <m/>
    <s v="Winnie Gleerup"/>
    <s v="-"/>
    <x v="4"/>
    <x v="3"/>
    <s v="Psykiatri og handicap"/>
    <s v="Ejer og anden administrator"/>
    <s v="-"/>
    <n v="5338"/>
    <n v="3696"/>
    <m/>
    <n v="1642"/>
    <n v="1642"/>
    <m/>
    <m/>
    <n v="1468"/>
    <m/>
    <n v="2009"/>
    <n v="285"/>
    <n v="210000"/>
  </r>
  <r>
    <x v="36"/>
    <x v="36"/>
    <s v="4720"/>
    <x v="0"/>
    <m/>
    <m/>
    <m/>
    <m/>
    <s v="15163"/>
    <x v="3"/>
    <m/>
    <m/>
    <s v="Skibinge By, Skibinge"/>
    <s v="42h"/>
    <m/>
    <m/>
    <n v="12.038432999999999"/>
    <n v="55.114693000000003"/>
    <s v="-"/>
    <m/>
    <m/>
    <s v="Michael Barsøe Hansen"/>
    <s v="-"/>
    <x v="4"/>
    <x v="3"/>
    <s v="Psykiatri og handicap"/>
    <s v="Ejer og bruger"/>
    <s v="-"/>
    <n v="4851"/>
    <n v="3555"/>
    <m/>
    <n v="1296"/>
    <n v="1296"/>
    <n v="314"/>
    <n v="46"/>
    <n v="1656"/>
    <m/>
    <n v="2015"/>
    <n v="325"/>
    <n v="0"/>
  </r>
  <r>
    <x v="37"/>
    <x v="37"/>
    <s v="4720"/>
    <x v="0"/>
    <m/>
    <m/>
    <m/>
    <m/>
    <s v="0011909"/>
    <x v="6"/>
    <n v="2016"/>
    <m/>
    <s v="Skibinge by Skibinge"/>
    <s v="17 A"/>
    <m/>
    <m/>
    <n v="12.052133"/>
    <n v="55.114790999999997"/>
    <s v="-"/>
    <m/>
    <m/>
    <s v="Flemming Andersen"/>
    <s v="Winnie Gleerup"/>
    <x v="4"/>
    <x v="3"/>
    <s v="Psykiatri og handicap"/>
    <s v="Ejer og bruger"/>
    <s v="-"/>
    <n v="4200"/>
    <n v="3571"/>
    <m/>
    <n v="629"/>
    <n v="629"/>
    <n v="173"/>
    <m/>
    <n v="802"/>
    <m/>
    <n v="2009"/>
    <n v="329"/>
    <n v="10800"/>
  </r>
  <r>
    <x v="38"/>
    <x v="38"/>
    <s v="4735"/>
    <x v="6"/>
    <m/>
    <m/>
    <m/>
    <m/>
    <s v="0001732"/>
    <x v="0"/>
    <n v="2016"/>
    <m/>
    <s v="Stårby By Ø. Egesborg"/>
    <s v="2  A"/>
    <d v="2017-07-06T00:00:00"/>
    <m/>
    <n v="12.03707"/>
    <n v="55.040320999999999"/>
    <s v="-"/>
    <m/>
    <n v="0"/>
    <s v="Kirsten Pedersen"/>
    <s v="Winnie Gleerup"/>
    <x v="4"/>
    <x v="3"/>
    <s v="Psykiatri og handicap"/>
    <s v="Ejer og bruger"/>
    <s v="-"/>
    <n v="7062"/>
    <n v="6614"/>
    <m/>
    <n v="448"/>
    <n v="398"/>
    <n v="116"/>
    <n v="80"/>
    <n v="594"/>
    <n v="514"/>
    <n v="2009"/>
    <n v="20"/>
    <n v="1438000"/>
  </r>
  <r>
    <x v="39"/>
    <x v="39"/>
    <s v="4780"/>
    <x v="9"/>
    <m/>
    <m/>
    <m/>
    <m/>
    <s v="0003315"/>
    <x v="6"/>
    <n v="2017"/>
    <m/>
    <s v="Stege Markjorder"/>
    <s v="34 AD"/>
    <m/>
    <m/>
    <n v="12.2797739"/>
    <n v="54.999478199999999"/>
    <s v="-"/>
    <m/>
    <m/>
    <s v="Kirsten Pedersen"/>
    <s v="-"/>
    <x v="4"/>
    <x v="3"/>
    <s v="Psykiatri og handicap"/>
    <s v="Ejer og anden administrator"/>
    <s v="-"/>
    <n v="9984"/>
    <n v="7566"/>
    <m/>
    <n v="2418"/>
    <n v="2418"/>
    <m/>
    <m/>
    <n v="2418"/>
    <m/>
    <n v="2007"/>
    <n v="277"/>
    <n v="350000"/>
  </r>
  <r>
    <x v="40"/>
    <x v="40"/>
    <s v="4720"/>
    <x v="0"/>
    <m/>
    <m/>
    <m/>
    <m/>
    <s v="26466"/>
    <x v="4"/>
    <n v="2016"/>
    <m/>
    <s v="Skibinge by Skibinge"/>
    <s v="15ab"/>
    <m/>
    <m/>
    <n v="12.0452017"/>
    <n v="55.116967000000002"/>
    <s v="-"/>
    <m/>
    <m/>
    <s v="Peter Tommerup"/>
    <s v="-"/>
    <x v="4"/>
    <x v="3"/>
    <s v="Psykiatri og handicap"/>
    <s v="Ejer og anden administrator"/>
    <s v="-"/>
    <n v="3007"/>
    <n v="2265"/>
    <m/>
    <n v="742"/>
    <n v="742"/>
    <m/>
    <m/>
    <n v="742"/>
    <m/>
    <n v="2013"/>
    <n v="317"/>
    <n v="6000"/>
  </r>
  <r>
    <x v="41"/>
    <x v="41"/>
    <s v="4760"/>
    <x v="3"/>
    <m/>
    <m/>
    <m/>
    <m/>
    <s v="21418"/>
    <x v="3"/>
    <m/>
    <m/>
    <s v="Marienberg Hgd. Vordingborg Jorder"/>
    <s v="173A"/>
    <m/>
    <m/>
    <n v="11.911072799999999"/>
    <n v="55.0001155"/>
    <s v="-"/>
    <m/>
    <m/>
    <s v="-"/>
    <s v="-"/>
    <x v="4"/>
    <x v="3"/>
    <s v="Psykiatri og handicap"/>
    <s v="Lejer og bruger"/>
    <s v="-"/>
    <m/>
    <m/>
    <m/>
    <m/>
    <m/>
    <m/>
    <m/>
    <m/>
    <m/>
    <m/>
    <n v="302"/>
    <n v="0"/>
  </r>
  <r>
    <x v="42"/>
    <x v="42"/>
    <s v="4720"/>
    <x v="0"/>
    <m/>
    <m/>
    <m/>
    <m/>
    <s v="0012996"/>
    <x v="1"/>
    <n v="2016"/>
    <m/>
    <s v="Præstø Markjorder"/>
    <s v="189  E"/>
    <m/>
    <m/>
    <n v="12.0399739"/>
    <n v="55.116773899999998"/>
    <s v="-"/>
    <m/>
    <n v="0"/>
    <s v="Winnie Gleerup"/>
    <s v="Kirsten Pedersen"/>
    <x v="4"/>
    <x v="3"/>
    <s v="Psykiatri og handicap"/>
    <s v="Ejer og bruger"/>
    <s v="-"/>
    <n v="4774"/>
    <n v="3316"/>
    <m/>
    <n v="1458"/>
    <n v="1444"/>
    <m/>
    <m/>
    <n v="1444"/>
    <m/>
    <n v="2009"/>
    <n v="128"/>
    <n v="723300"/>
  </r>
  <r>
    <x v="43"/>
    <x v="43"/>
    <s v="4735"/>
    <x v="6"/>
    <m/>
    <m/>
    <m/>
    <m/>
    <s v="0000123"/>
    <x v="2"/>
    <n v="2016"/>
    <m/>
    <s v="Sdr. Mern By Mern"/>
    <s v="5  Z"/>
    <m/>
    <m/>
    <n v="12.0553233"/>
    <n v="55.047550999999999"/>
    <s v="-"/>
    <m/>
    <n v="0"/>
    <s v="Winnie Gleerup"/>
    <s v="-"/>
    <x v="2"/>
    <x v="2"/>
    <s v="Ældre"/>
    <s v="Ejer og bruger"/>
    <s v="-"/>
    <n v="1391"/>
    <n v="1107"/>
    <n v="192"/>
    <n v="102"/>
    <n v="74"/>
    <n v="48"/>
    <n v="7"/>
    <n v="129"/>
    <n v="112"/>
    <n v="2018"/>
    <n v="2"/>
    <n v="898800"/>
  </r>
  <r>
    <x v="44"/>
    <x v="44"/>
    <s v="4760"/>
    <x v="3"/>
    <m/>
    <m/>
    <m/>
    <m/>
    <s v="0018431"/>
    <x v="1"/>
    <n v="2016"/>
    <m/>
    <s v="Hulemose Mølle Vordingborg Jorder"/>
    <s v="1 AA"/>
    <m/>
    <m/>
    <n v="11.971807999999999"/>
    <n v="55.001935000000003"/>
    <s v="-"/>
    <m/>
    <n v="0"/>
    <s v="Kirsten Pedersen"/>
    <s v="Winnie Gleerup"/>
    <x v="7"/>
    <x v="1"/>
    <s v="Dagtilbud"/>
    <s v="Ejer og bruger"/>
    <s v="-"/>
    <n v="6205"/>
    <n v="5517"/>
    <m/>
    <n v="688"/>
    <n v="890"/>
    <m/>
    <m/>
    <n v="890"/>
    <n v="836"/>
    <n v="2009"/>
    <n v="184"/>
    <n v="28500"/>
  </r>
  <r>
    <x v="45"/>
    <x v="45"/>
    <s v="4792"/>
    <x v="10"/>
    <m/>
    <m/>
    <m/>
    <m/>
    <s v="0006963"/>
    <x v="1"/>
    <n v="2016"/>
    <m/>
    <s v="St. Damme By Fanefjord"/>
    <s v="9 BC"/>
    <m/>
    <m/>
    <n v="12.168549000000001"/>
    <n v="54.916350999999999"/>
    <s v="-"/>
    <m/>
    <n v="0"/>
    <s v="Winnie Gleerup"/>
    <s v="Kirsten Pedersen"/>
    <x v="7"/>
    <x v="1"/>
    <s v="Dagtilbud"/>
    <s v="Ejer og bruger"/>
    <s v="-"/>
    <n v="3665"/>
    <n v="3075"/>
    <m/>
    <n v="590"/>
    <n v="540"/>
    <m/>
    <m/>
    <n v="540"/>
    <n v="540"/>
    <n v="2009"/>
    <n v="73"/>
    <n v="127500"/>
  </r>
  <r>
    <x v="46"/>
    <x v="46"/>
    <s v="4760"/>
    <x v="3"/>
    <m/>
    <m/>
    <m/>
    <m/>
    <s v="0024793"/>
    <x v="5"/>
    <n v="2016"/>
    <m/>
    <s v="Bakkebølle Vordingborg Jorder"/>
    <s v="66  A"/>
    <m/>
    <m/>
    <n v="12.0020896"/>
    <n v="54.968515500000002"/>
    <s v="-"/>
    <m/>
    <n v="0"/>
    <s v="Michael Barsøe Hansen"/>
    <s v="Kirsten Pedersen"/>
    <x v="0"/>
    <x v="0"/>
    <s v="Kultur og Fritid"/>
    <s v="Ejer og bruger"/>
    <s v="-"/>
    <n v="28174"/>
    <n v="23234"/>
    <n v="4790"/>
    <n v="150"/>
    <n v="76"/>
    <m/>
    <m/>
    <n v="76"/>
    <m/>
    <n v="2009"/>
    <n v="258"/>
    <n v="76500"/>
  </r>
  <r>
    <x v="47"/>
    <x v="47"/>
    <s v="4771"/>
    <x v="11"/>
    <m/>
    <m/>
    <m/>
    <m/>
    <s v="0002260"/>
    <x v="1"/>
    <n v="2016"/>
    <m/>
    <s v="Kalvehave By Kalvehave"/>
    <s v="16, B"/>
    <m/>
    <m/>
    <n v="12.1594616"/>
    <n v="54.9967799"/>
    <s v="-"/>
    <m/>
    <m/>
    <s v="Winnie Gleerup"/>
    <s v="Kirsten Pedersen"/>
    <x v="11"/>
    <x v="1"/>
    <s v="Børn og Familie"/>
    <s v="Ejer og bruger"/>
    <s v="-"/>
    <n v="10913"/>
    <n v="10184"/>
    <m/>
    <n v="729"/>
    <n v="963"/>
    <n v="287"/>
    <m/>
    <n v="995"/>
    <m/>
    <n v="2009"/>
    <n v="283"/>
    <n v="2851500"/>
  </r>
  <r>
    <x v="48"/>
    <x v="48"/>
    <s v="4792"/>
    <x v="10"/>
    <m/>
    <m/>
    <m/>
    <m/>
    <s v="010174"/>
    <x v="3"/>
    <m/>
    <m/>
    <s v="St. Damme By Fanefjord"/>
    <s v="9 BG"/>
    <m/>
    <m/>
    <n v="12.167462"/>
    <n v="54.918205"/>
    <s v="-"/>
    <m/>
    <m/>
    <s v="-"/>
    <s v="-"/>
    <x v="2"/>
    <x v="2"/>
    <s v="Ældre"/>
    <s v="Lejer og bruger"/>
    <s v="-"/>
    <m/>
    <m/>
    <m/>
    <n v="1450"/>
    <n v="3520"/>
    <m/>
    <m/>
    <n v="3520"/>
    <m/>
    <n v="2009"/>
    <n v="288"/>
    <n v="0"/>
  </r>
  <r>
    <x v="49"/>
    <x v="49"/>
    <s v="4780"/>
    <x v="9"/>
    <m/>
    <m/>
    <m/>
    <m/>
    <s v="0009806"/>
    <x v="2"/>
    <n v="2016"/>
    <m/>
    <s v="Lendemarke Stege Jorder"/>
    <s v="5 BØ"/>
    <m/>
    <m/>
    <n v="12.271939100000001"/>
    <n v="54.978203000000001"/>
    <s v="-"/>
    <m/>
    <n v="0"/>
    <s v="Winnie Gleerup"/>
    <s v="-"/>
    <x v="10"/>
    <x v="6"/>
    <s v="Arbejdsmarked"/>
    <s v="Ejer og bruger"/>
    <s v="-"/>
    <n v="2404"/>
    <n v="2135"/>
    <m/>
    <n v="269"/>
    <n v="269"/>
    <m/>
    <m/>
    <n v="269"/>
    <n v="228"/>
    <n v="2009"/>
    <n v="84"/>
    <n v="0"/>
  </r>
  <r>
    <x v="50"/>
    <x v="50"/>
    <s v="4760"/>
    <x v="3"/>
    <m/>
    <m/>
    <m/>
    <m/>
    <s v="0022045"/>
    <x v="2"/>
    <n v="2016"/>
    <m/>
    <s v="Neder Vindinge By Kastrup"/>
    <s v="25 BL"/>
    <m/>
    <m/>
    <n v="11.883494300000001"/>
    <n v="55.033047699999997"/>
    <s v="-"/>
    <m/>
    <n v="0"/>
    <s v="Kirsten Pedersen"/>
    <s v="Winnie Gleerup"/>
    <x v="10"/>
    <x v="6"/>
    <s v="Arbejdsmarked"/>
    <s v="Ejer og bruger"/>
    <s v="-"/>
    <n v="4402"/>
    <n v="3857"/>
    <m/>
    <n v="545"/>
    <n v="545"/>
    <m/>
    <n v="201"/>
    <n v="746"/>
    <n v="765"/>
    <n v="2009"/>
    <n v="236"/>
    <n v="1078250"/>
  </r>
  <r>
    <x v="51"/>
    <x v="51"/>
    <s v="4780"/>
    <x v="9"/>
    <m/>
    <m/>
    <m/>
    <m/>
    <s v="9070"/>
    <x v="0"/>
    <n v="2017"/>
    <m/>
    <s v="Lendemarke Stege Jorder"/>
    <s v="2AA"/>
    <m/>
    <m/>
    <n v="12.2737809"/>
    <n v="54.975672000000003"/>
    <s v="-"/>
    <m/>
    <n v="0"/>
    <s v="Winnie Gleerup"/>
    <s v="Kirsten Pedersen"/>
    <x v="0"/>
    <x v="0"/>
    <s v="Kultur og Fritid"/>
    <s v="Ejer og bruger"/>
    <s v="-"/>
    <n v="5975"/>
    <n v="4982"/>
    <m/>
    <n v="993"/>
    <n v="1292"/>
    <n v="61"/>
    <n v="426"/>
    <n v="1779"/>
    <m/>
    <n v="2009"/>
    <n v="322"/>
    <n v="2904500"/>
  </r>
  <r>
    <x v="52"/>
    <x v="52"/>
    <s v="4760"/>
    <x v="3"/>
    <m/>
    <m/>
    <m/>
    <m/>
    <s v="0016957"/>
    <x v="1"/>
    <n v="2017"/>
    <m/>
    <s v="Iselinge Hgd. Vordingborg Jorder"/>
    <s v="7  E"/>
    <m/>
    <m/>
    <n v="11.9092369"/>
    <n v="55.015197999999998"/>
    <s v="-"/>
    <m/>
    <n v="0"/>
    <s v="Michael Barsøe Hansen"/>
    <s v="Winnie Gleerup"/>
    <x v="12"/>
    <x v="1"/>
    <s v="Skoler"/>
    <s v="Ejer og bruger"/>
    <s v="-"/>
    <n v="68698"/>
    <n v="54497"/>
    <m/>
    <n v="14257"/>
    <n v="14283"/>
    <m/>
    <n v="4300"/>
    <n v="18583"/>
    <m/>
    <n v="2009"/>
    <n v="171"/>
    <n v="424000"/>
  </r>
  <r>
    <x v="53"/>
    <x v="53"/>
    <s v="4760"/>
    <x v="3"/>
    <m/>
    <m/>
    <m/>
    <m/>
    <s v="0021097"/>
    <x v="1"/>
    <n v="2017"/>
    <m/>
    <s v="Neder Vindinge By Kastrup"/>
    <s v="7, I"/>
    <d v="2015-04-21T00:00:00"/>
    <m/>
    <n v="11.879941000000001"/>
    <n v="55.038209000000002"/>
    <s v="-"/>
    <m/>
    <n v="0"/>
    <s v="Michael Barsøe Hansen"/>
    <s v="Winnie Gleerup"/>
    <x v="12"/>
    <x v="1"/>
    <s v="Skoler"/>
    <s v="Ejer og bruger"/>
    <s v="-"/>
    <n v="54293"/>
    <n v="48080"/>
    <m/>
    <n v="6213"/>
    <n v="6628"/>
    <m/>
    <n v="1635"/>
    <n v="8263"/>
    <n v="6992"/>
    <n v="2009"/>
    <n v="224"/>
    <n v="2616735"/>
  </r>
  <r>
    <x v="54"/>
    <x v="54"/>
    <s v="4760"/>
    <x v="3"/>
    <m/>
    <m/>
    <m/>
    <m/>
    <s v="0017621"/>
    <x v="2"/>
    <n v="2016"/>
    <m/>
    <s v="Marienberg Hgd. Vordingborg Jorder"/>
    <s v="128  A"/>
    <m/>
    <m/>
    <n v="11.903552100000001"/>
    <n v="55.002783999999998"/>
    <s v="-"/>
    <m/>
    <n v="0"/>
    <s v="Michael Barsøe Hansen"/>
    <s v="Winnie Gleerup"/>
    <x v="12"/>
    <x v="1"/>
    <s v="Skoler"/>
    <s v="Ejer og bruger"/>
    <s v="-"/>
    <n v="20617"/>
    <n v="15800"/>
    <n v="845"/>
    <n v="2801"/>
    <n v="4531"/>
    <n v="944"/>
    <n v="1291"/>
    <n v="6766"/>
    <m/>
    <n v="2009"/>
    <n v="180"/>
    <n v="1717000"/>
  </r>
  <r>
    <x v="55"/>
    <x v="55"/>
    <s v="4760"/>
    <x v="3"/>
    <m/>
    <m/>
    <m/>
    <m/>
    <s v="0021086"/>
    <x v="2"/>
    <n v="2017"/>
    <m/>
    <s v="Ørslev By Ørslev"/>
    <s v="12  G"/>
    <d v="2015-04-21T00:00:00"/>
    <m/>
    <n v="11.971125000000001"/>
    <n v="55.042560399999999"/>
    <s v="-"/>
    <m/>
    <n v="0"/>
    <s v="Michael Barsøe Hansen"/>
    <s v="Winnie Gleerup"/>
    <x v="12"/>
    <x v="1"/>
    <s v="Skoler"/>
    <s v="Ejer og bruger"/>
    <s v="-"/>
    <n v="18904"/>
    <n v="15434"/>
    <m/>
    <n v="3470"/>
    <n v="3370"/>
    <n v="367"/>
    <n v="1021"/>
    <n v="4758"/>
    <m/>
    <n v="2009"/>
    <n v="222"/>
    <n v="1635000"/>
  </r>
  <r>
    <x v="56"/>
    <x v="56"/>
    <s v="4780"/>
    <x v="9"/>
    <m/>
    <m/>
    <m/>
    <m/>
    <s v="0005992"/>
    <x v="2"/>
    <n v="2016"/>
    <m/>
    <s v="Hjertebjerg By Elmelunde"/>
    <s v="1  M"/>
    <m/>
    <m/>
    <n v="12.3907071"/>
    <n v="54.996023999999998"/>
    <s v="-"/>
    <m/>
    <n v="0"/>
    <s v="Winnie Gleerup"/>
    <s v="Kirsten Pedersen"/>
    <x v="7"/>
    <x v="1"/>
    <s v="Dagtilbud"/>
    <s v="Ejer og bruger"/>
    <s v="-"/>
    <n v="11760"/>
    <n v="11152"/>
    <m/>
    <n v="608"/>
    <n v="608"/>
    <m/>
    <m/>
    <n v="608"/>
    <n v="564"/>
    <n v="2009"/>
    <n v="69"/>
    <n v="224000"/>
  </r>
  <r>
    <x v="57"/>
    <x v="57"/>
    <s v="4760"/>
    <x v="3"/>
    <m/>
    <m/>
    <m/>
    <m/>
    <s v="0024001"/>
    <x v="1"/>
    <n v="2017"/>
    <m/>
    <s v="Vordingborg Markjorder"/>
    <s v="106 AR"/>
    <m/>
    <m/>
    <n v="11.8966618"/>
    <n v="55.0225188"/>
    <s v="-"/>
    <m/>
    <n v="0"/>
    <s v="Michael Barsøe Hansen"/>
    <s v="-"/>
    <x v="4"/>
    <x v="2"/>
    <s v="Ældre"/>
    <s v="Ejer og bruger"/>
    <s v="-"/>
    <n v="1937"/>
    <n v="1314"/>
    <m/>
    <n v="653"/>
    <n v="653"/>
    <m/>
    <m/>
    <n v="653"/>
    <m/>
    <n v="2020"/>
    <n v="251"/>
    <n v="144000"/>
  </r>
  <r>
    <x v="58"/>
    <x v="58"/>
    <s v="4720"/>
    <x v="0"/>
    <m/>
    <m/>
    <m/>
    <m/>
    <s v="0015162"/>
    <x v="0"/>
    <n v="2017"/>
    <m/>
    <s v="Skibinge by Skibinge"/>
    <s v="42  G"/>
    <m/>
    <m/>
    <n v="12.037602"/>
    <n v="55.114705000000001"/>
    <s v="-"/>
    <m/>
    <n v="0"/>
    <s v="Michael Barsøe Hansen"/>
    <s v="Winnie Gleerup"/>
    <x v="10"/>
    <x v="6"/>
    <s v="Arbejdsmarked"/>
    <s v="Ejer og bruger"/>
    <s v="-"/>
    <n v="4000"/>
    <n v="2617"/>
    <m/>
    <n v="1383"/>
    <n v="1383"/>
    <m/>
    <m/>
    <n v="1383"/>
    <m/>
    <n v="2009"/>
    <n v="156"/>
    <n v="1046000"/>
  </r>
  <r>
    <x v="59"/>
    <x v="59"/>
    <s v="4772"/>
    <x v="8"/>
    <m/>
    <m/>
    <m/>
    <m/>
    <s v="0000708"/>
    <x v="6"/>
    <n v="2016"/>
    <m/>
    <s v="Petersgård Hgd. Kalvehave"/>
    <s v="3, Ø"/>
    <m/>
    <m/>
    <n v="12.0904448"/>
    <n v="54.9978792"/>
    <s v="-"/>
    <m/>
    <n v="0"/>
    <s v="Kirsten Pedersen"/>
    <s v="Lene Vaupel"/>
    <x v="10"/>
    <x v="4"/>
    <s v="-"/>
    <s v="Ejer og bruger"/>
    <s v="-"/>
    <n v="748"/>
    <n v="537"/>
    <m/>
    <n v="211"/>
    <n v="211"/>
    <m/>
    <m/>
    <n v="176"/>
    <n v="138"/>
    <n v="2009"/>
    <n v="7"/>
    <n v="52000"/>
  </r>
  <r>
    <x v="60"/>
    <x v="60"/>
    <s v="4760"/>
    <x v="3"/>
    <m/>
    <m/>
    <m/>
    <m/>
    <m/>
    <x v="3"/>
    <m/>
    <m/>
    <m/>
    <m/>
    <m/>
    <m/>
    <n v="11.9067981"/>
    <n v="55.010219300000003"/>
    <s v="-"/>
    <m/>
    <m/>
    <s v="Kirsten Pedersen"/>
    <s v="Winnie Gleerup"/>
    <x v="13"/>
    <x v="5"/>
    <s v="Arbejdsmarked"/>
    <s v="Ejer og bruger"/>
    <s v="-"/>
    <m/>
    <m/>
    <m/>
    <m/>
    <m/>
    <m/>
    <m/>
    <m/>
    <m/>
    <m/>
    <n v="334"/>
    <n v="0"/>
  </r>
  <r>
    <x v="61"/>
    <x v="61"/>
    <s v="4720"/>
    <x v="0"/>
    <m/>
    <m/>
    <m/>
    <m/>
    <s v="0013032"/>
    <x v="0"/>
    <n v="2016"/>
    <m/>
    <s v="Stavreby By Jungshoved"/>
    <s v="9, R"/>
    <m/>
    <m/>
    <n v="12.1368259"/>
    <n v="55.100887"/>
    <s v="-"/>
    <m/>
    <n v="0"/>
    <s v="Winnie Gleerup"/>
    <s v="Kirsten Pedersen"/>
    <x v="3"/>
    <x v="0"/>
    <s v="Kultur og Fritid"/>
    <s v="Ejer og bruger"/>
    <s v="-"/>
    <n v="2564"/>
    <n v="1914"/>
    <m/>
    <n v="650"/>
    <n v="750"/>
    <n v="60"/>
    <n v="120"/>
    <n v="930"/>
    <n v="810"/>
    <n v="2009"/>
    <n v="130"/>
    <n v="78000"/>
  </r>
  <r>
    <x v="62"/>
    <x v="62"/>
    <s v="4771"/>
    <x v="11"/>
    <s v="55 36 31 60"/>
    <m/>
    <m/>
    <m/>
    <s v="0000308"/>
    <x v="3"/>
    <m/>
    <m/>
    <s v="Kalvehave By, Kalvehave"/>
    <s v="6 O"/>
    <m/>
    <m/>
    <n v="12.142874000000001"/>
    <n v="55.004150000000003"/>
    <s v="-"/>
    <m/>
    <m/>
    <s v="Winnie Gleerup"/>
    <s v="Kirsten Pedersen"/>
    <x v="7"/>
    <x v="1"/>
    <s v="Dagtilbud"/>
    <s v="Ejer og bruger"/>
    <s v="-"/>
    <m/>
    <m/>
    <m/>
    <m/>
    <m/>
    <m/>
    <m/>
    <m/>
    <m/>
    <n v="2015"/>
    <n v="323"/>
    <n v="0"/>
  </r>
  <r>
    <x v="63"/>
    <x v="62"/>
    <s v="4771"/>
    <x v="11"/>
    <s v="55 36 35 55"/>
    <m/>
    <m/>
    <m/>
    <s v="0000308"/>
    <x v="3"/>
    <m/>
    <m/>
    <s v="Kalvehave By, Kalvehave"/>
    <s v="6, O"/>
    <m/>
    <m/>
    <n v="12.142874000000001"/>
    <n v="55.004150000000003"/>
    <s v="-"/>
    <m/>
    <m/>
    <s v="Winnie Gleerup"/>
    <s v="Kirsten Pedersen"/>
    <x v="12"/>
    <x v="1"/>
    <s v="Skole og dagtilbud"/>
    <s v="Ejer og bruger"/>
    <s v="-"/>
    <m/>
    <m/>
    <m/>
    <m/>
    <m/>
    <m/>
    <m/>
    <m/>
    <m/>
    <n v="2015"/>
    <n v="324"/>
    <n v="4979725"/>
  </r>
  <r>
    <x v="64"/>
    <x v="62"/>
    <s v="4771"/>
    <x v="11"/>
    <m/>
    <m/>
    <m/>
    <m/>
    <s v="0000308"/>
    <x v="0"/>
    <n v="2017"/>
    <m/>
    <s v="Kalvehave By Kalvehave"/>
    <s v="6  O"/>
    <m/>
    <m/>
    <n v="12.142874000000001"/>
    <n v="55.004150000000003"/>
    <s v="-"/>
    <m/>
    <n v="0"/>
    <s v="Winnie Gleerup"/>
    <s v="Kirsten Pedersen"/>
    <x v="12"/>
    <x v="1"/>
    <s v="Skoler"/>
    <s v="Ejer og bruger"/>
    <s v="-"/>
    <n v="17131"/>
    <n v="14291"/>
    <m/>
    <n v="2840"/>
    <n v="3257"/>
    <m/>
    <n v="266"/>
    <n v="3523"/>
    <m/>
    <n v="2009"/>
    <n v="3"/>
    <n v="140000"/>
  </r>
  <r>
    <x v="65"/>
    <x v="63"/>
    <s v="4720"/>
    <x v="0"/>
    <m/>
    <m/>
    <m/>
    <m/>
    <s v="0011911"/>
    <x v="1"/>
    <n v="2016"/>
    <m/>
    <s v="Skibinge by Skibinge"/>
    <s v="17, F"/>
    <m/>
    <m/>
    <n v="12.0549"/>
    <n v="55.114263000000001"/>
    <s v="-"/>
    <m/>
    <n v="0"/>
    <s v="Winnie Gleerup"/>
    <s v="Kirsten Pedersen"/>
    <x v="4"/>
    <x v="3"/>
    <s v="Psykiatri og handicap"/>
    <s v="Ejer og bruger"/>
    <s v="-"/>
    <n v="2717"/>
    <n v="2114"/>
    <m/>
    <n v="603"/>
    <n v="523"/>
    <n v="181"/>
    <m/>
    <n v="704"/>
    <n v="704"/>
    <n v="2009"/>
    <n v="114"/>
    <n v="1320500"/>
  </r>
  <r>
    <x v="66"/>
    <x v="64"/>
    <s v="4791"/>
    <x v="12"/>
    <m/>
    <m/>
    <m/>
    <m/>
    <s v="011539"/>
    <x v="3"/>
    <m/>
    <m/>
    <s v="Busemarke By Magleby"/>
    <s v="19 B"/>
    <m/>
    <m/>
    <n v="12.475972499999999"/>
    <n v="54.957205999999999"/>
    <s v="-"/>
    <m/>
    <m/>
    <s v="-"/>
    <s v="-"/>
    <x v="2"/>
    <x v="2"/>
    <s v="Ældre"/>
    <s v="Lejer og bruger"/>
    <s v="-"/>
    <m/>
    <m/>
    <m/>
    <n v="2700"/>
    <n v="3927"/>
    <m/>
    <m/>
    <n v="3927"/>
    <m/>
    <n v="2009"/>
    <n v="289"/>
    <n v="0"/>
  </r>
  <r>
    <x v="67"/>
    <x v="65"/>
    <s v="4780"/>
    <x v="9"/>
    <m/>
    <m/>
    <m/>
    <m/>
    <s v="0011789"/>
    <x v="1"/>
    <n v="2017"/>
    <m/>
    <s v="Stege Markjorder"/>
    <s v="39  B"/>
    <m/>
    <m/>
    <n v="12.282459899999999"/>
    <n v="54.995237000000003"/>
    <s v="-"/>
    <m/>
    <n v="0"/>
    <s v="Kirsten Pedersen"/>
    <s v="Winnie Gleerup"/>
    <x v="14"/>
    <x v="1"/>
    <s v="Skoler"/>
    <s v="Ejer og bruger"/>
    <s v="-"/>
    <n v="3410"/>
    <n v="2956"/>
    <m/>
    <n v="454"/>
    <n v="454"/>
    <m/>
    <m/>
    <n v="454"/>
    <n v="461"/>
    <n v="2009"/>
    <n v="103"/>
    <n v="192000"/>
  </r>
  <r>
    <x v="68"/>
    <x v="66"/>
    <s v="4760"/>
    <x v="3"/>
    <m/>
    <m/>
    <m/>
    <m/>
    <s v="0025355"/>
    <x v="5"/>
    <n v="2016"/>
    <m/>
    <s v="Over Vindinge By Sværdborg"/>
    <s v="3  M"/>
    <m/>
    <m/>
    <n v="11.885674"/>
    <n v="55.070672000000002"/>
    <s v="-"/>
    <m/>
    <n v="0"/>
    <s v="Michael Barsøe Hansen"/>
    <s v="-"/>
    <x v="0"/>
    <x v="0"/>
    <s v="Kultur og Fritid"/>
    <s v="Ejer og bruger"/>
    <s v="-"/>
    <n v="776"/>
    <n v="569"/>
    <n v="66"/>
    <n v="141"/>
    <n v="141"/>
    <n v="45"/>
    <m/>
    <n v="186"/>
    <n v="131"/>
    <n v="2009"/>
    <n v="263"/>
    <n v="39000"/>
  </r>
  <r>
    <x v="69"/>
    <x v="67"/>
    <s v="4735"/>
    <x v="6"/>
    <m/>
    <m/>
    <m/>
    <m/>
    <s v="0000579"/>
    <x v="2"/>
    <n v="2017"/>
    <m/>
    <s v="Sdr. Mern By Mern"/>
    <s v="8, E"/>
    <d v="2017-07-06T00:00:00"/>
    <m/>
    <n v="12.0634499"/>
    <n v="55.047283999999998"/>
    <s v="-"/>
    <m/>
    <n v="0"/>
    <s v="Kirsten Pedersen"/>
    <s v="Winnie Gleerup"/>
    <x v="12"/>
    <x v="1"/>
    <s v="Skoler"/>
    <s v="Ejer og bruger"/>
    <s v="-"/>
    <n v="21051"/>
    <n v="18916"/>
    <m/>
    <n v="2113"/>
    <n v="2846"/>
    <m/>
    <n v="803"/>
    <n v="3649"/>
    <m/>
    <n v="2018"/>
    <n v="6"/>
    <n v="3627000"/>
  </r>
  <r>
    <x v="70"/>
    <x v="68"/>
    <s v="4760"/>
    <x v="3"/>
    <m/>
    <m/>
    <m/>
    <m/>
    <s v="0016372"/>
    <x v="1"/>
    <n v="2017"/>
    <m/>
    <s v="Vintersbølle Vordingborg Jorder"/>
    <s v="3, C"/>
    <m/>
    <m/>
    <n v="11.976348"/>
    <n v="54.999890000000001"/>
    <s v="-"/>
    <m/>
    <n v="0"/>
    <s v="Kirsten Pedersen"/>
    <s v="-"/>
    <x v="12"/>
    <x v="1"/>
    <s v="Skoler"/>
    <s v="Ejer og bruger"/>
    <s v="-"/>
    <n v="60870"/>
    <n v="56995"/>
    <n v="130"/>
    <n v="4279"/>
    <n v="3499"/>
    <n v="336"/>
    <n v="452"/>
    <n v="4287"/>
    <n v="3326"/>
    <n v="2013"/>
    <n v="166"/>
    <n v="3645980"/>
  </r>
  <r>
    <x v="71"/>
    <x v="69"/>
    <s v="4773"/>
    <x v="5"/>
    <m/>
    <m/>
    <m/>
    <m/>
    <s v="0001361"/>
    <x v="1"/>
    <n v="2016"/>
    <n v="2026"/>
    <s v="Stensby By Kalvehave"/>
    <s v="26, M"/>
    <m/>
    <m/>
    <n v="12.019301"/>
    <n v="54.996223999999998"/>
    <s v="-"/>
    <m/>
    <n v="0"/>
    <s v="Kirsten Pedersen"/>
    <s v="Winnie Gleerup"/>
    <x v="12"/>
    <x v="1"/>
    <s v="Skoler"/>
    <s v="Ejer og bruger"/>
    <s v="-"/>
    <n v="16206"/>
    <n v="12085"/>
    <m/>
    <n v="4121"/>
    <n v="3882"/>
    <m/>
    <n v="1556"/>
    <n v="5438"/>
    <m/>
    <n v="2009"/>
    <n v="12"/>
    <n v="3592000"/>
  </r>
  <r>
    <x v="72"/>
    <x v="70"/>
    <s v="4760"/>
    <x v="3"/>
    <m/>
    <m/>
    <m/>
    <m/>
    <s v="0021887"/>
    <x v="4"/>
    <n v="2017"/>
    <m/>
    <s v="Ore Vordingborg Jorder"/>
    <s v="179, I"/>
    <m/>
    <m/>
    <n v="11.891686"/>
    <n v="54.997430000000001"/>
    <s v="-"/>
    <m/>
    <n v="0"/>
    <s v="Winnie Gleerup"/>
    <s v="-"/>
    <x v="15"/>
    <x v="0"/>
    <s v="Kultur og Fritid"/>
    <s v="Ejer og bruger"/>
    <s v="-"/>
    <n v="3499"/>
    <n v="561"/>
    <m/>
    <n v="1944"/>
    <n v="3538"/>
    <m/>
    <m/>
    <n v="3538"/>
    <m/>
    <n v="2010"/>
    <n v="232"/>
    <n v="497000"/>
  </r>
  <r>
    <x v="73"/>
    <x v="71"/>
    <s v="4750"/>
    <x v="1"/>
    <m/>
    <m/>
    <m/>
    <m/>
    <s v="0022554"/>
    <x v="2"/>
    <n v="2016"/>
    <m/>
    <s v="Køng By Køng"/>
    <s v="3, A"/>
    <m/>
    <m/>
    <n v="11.8261749"/>
    <n v="55.110474000000004"/>
    <s v="-"/>
    <m/>
    <n v="0"/>
    <s v="Winnie Gleerup"/>
    <s v="Kirsten Pedersen"/>
    <x v="3"/>
    <x v="0"/>
    <s v="Kultur og Fritid"/>
    <s v="Ejer og bruger"/>
    <s v="-"/>
    <n v="3492"/>
    <n v="2808"/>
    <n v="220"/>
    <n v="464"/>
    <n v="347"/>
    <n v="246"/>
    <n v="20"/>
    <n v="613"/>
    <n v="593"/>
    <n v="2009"/>
    <n v="244"/>
    <n v="42000"/>
  </r>
  <r>
    <x v="74"/>
    <x v="72"/>
    <s v="4760"/>
    <x v="3"/>
    <m/>
    <m/>
    <m/>
    <m/>
    <s v="26180"/>
    <x v="3"/>
    <m/>
    <m/>
    <s v="Marienberg hgd., Vordingborg Jorder"/>
    <s v="136a"/>
    <m/>
    <m/>
    <n v="11.904482"/>
    <n v="55.004837999999999"/>
    <s v="Til salg"/>
    <m/>
    <m/>
    <s v="Winnie Gleerup"/>
    <s v="Kirsten Pedersen"/>
    <x v="16"/>
    <x v="5"/>
    <s v="Fællessekretariat"/>
    <s v="Ejer og bruger"/>
    <s v="-"/>
    <n v="1906"/>
    <n v="1590"/>
    <m/>
    <n v="316"/>
    <n v="316"/>
    <m/>
    <m/>
    <n v="316"/>
    <m/>
    <n v="2015"/>
    <n v="326"/>
    <n v="0"/>
  </r>
  <r>
    <x v="75"/>
    <x v="73"/>
    <s v="4772"/>
    <x v="8"/>
    <m/>
    <m/>
    <m/>
    <m/>
    <s v="0000714"/>
    <x v="6"/>
    <n v="2017"/>
    <n v="2027"/>
    <s v="Petersgård Hgd. Kalvehave"/>
    <s v="3, AS"/>
    <m/>
    <m/>
    <n v="12.086729999999999"/>
    <n v="54.999206000000001"/>
    <s v="-"/>
    <m/>
    <n v="0"/>
    <s v="Kirsten Pedersen"/>
    <s v="Winnie Gleerup"/>
    <x v="13"/>
    <x v="5"/>
    <s v="Fællessekretariat"/>
    <s v="Ejer og bruger"/>
    <s v="-"/>
    <n v="53195"/>
    <n v="48661"/>
    <n v="2965"/>
    <n v="1569"/>
    <n v="1488"/>
    <m/>
    <n v="1068"/>
    <n v="2556"/>
    <m/>
    <n v="2009"/>
    <n v="8"/>
    <n v="325000"/>
  </r>
  <r>
    <x v="76"/>
    <x v="74"/>
    <s v="4773"/>
    <x v="5"/>
    <m/>
    <m/>
    <m/>
    <m/>
    <s v="0002794"/>
    <x v="1"/>
    <n v="2016"/>
    <m/>
    <s v="Stensby By Kalvehave"/>
    <s v="15, Q"/>
    <m/>
    <m/>
    <n v="12.018114000000001"/>
    <n v="54.997484999999998"/>
    <s v="-"/>
    <m/>
    <n v="0"/>
    <s v="Kirsten Pedersen"/>
    <s v="Winnie Gleerup"/>
    <x v="9"/>
    <x v="0"/>
    <s v="Kultur og Fritid"/>
    <s v="Ejer og bruger"/>
    <s v="-"/>
    <n v="70845"/>
    <n v="67994"/>
    <m/>
    <n v="2851"/>
    <n v="2813"/>
    <m/>
    <m/>
    <n v="2813"/>
    <n v="2723"/>
    <n v="2009"/>
    <n v="30"/>
    <n v="2610500"/>
  </r>
  <r>
    <x v="77"/>
    <x v="75"/>
    <s v="4780"/>
    <x v="9"/>
    <m/>
    <m/>
    <m/>
    <m/>
    <s v="9070"/>
    <x v="1"/>
    <n v="2017"/>
    <m/>
    <s v="Lendemarke Stege Jorder"/>
    <s v="2AA"/>
    <d v="2015-05-28T00:00:00"/>
    <m/>
    <n v="12.272892000000001"/>
    <n v="54.976073999999997"/>
    <s v="-"/>
    <m/>
    <n v="0"/>
    <s v="Winnie Gleerup"/>
    <s v="Kirsten Pedersen"/>
    <x v="7"/>
    <x v="1"/>
    <s v="Dagtilbud"/>
    <s v="Ejer og bruger"/>
    <s v="-"/>
    <n v="4506"/>
    <n v="4148"/>
    <m/>
    <n v="358"/>
    <n v="56"/>
    <m/>
    <m/>
    <n v="340"/>
    <m/>
    <n v="2011"/>
    <n v="321"/>
    <n v="253500"/>
  </r>
  <r>
    <x v="78"/>
    <x v="76"/>
    <s v="4750"/>
    <x v="1"/>
    <m/>
    <m/>
    <m/>
    <m/>
    <s v="0019383"/>
    <x v="2"/>
    <n v="2016"/>
    <m/>
    <s v="Lundby By Lundby"/>
    <s v="10 BC"/>
    <m/>
    <m/>
    <n v="11.879155000000001"/>
    <n v="55.109231999999999"/>
    <s v="-"/>
    <m/>
    <n v="0"/>
    <s v="Kirsten Pedersen"/>
    <s v="-"/>
    <x v="15"/>
    <x v="0"/>
    <s v="Kultur og Fritid"/>
    <s v="Ejer og bruger"/>
    <s v="-"/>
    <n v="2273"/>
    <n v="2080"/>
    <m/>
    <n v="193"/>
    <n v="177"/>
    <n v="36"/>
    <n v="74"/>
    <n v="287"/>
    <n v="213"/>
    <n v="2009"/>
    <n v="200"/>
    <n v="48300"/>
  </r>
  <r>
    <x v="79"/>
    <x v="77"/>
    <s v="4760"/>
    <x v="3"/>
    <m/>
    <m/>
    <m/>
    <m/>
    <s v="25161"/>
    <x v="1"/>
    <m/>
    <m/>
    <s v="Vordingborg Bygrunde"/>
    <s v="7000b"/>
    <m/>
    <m/>
    <n v="11.902576"/>
    <n v="55.011003199999998"/>
    <s v="-"/>
    <m/>
    <m/>
    <s v="Lene Vaupel"/>
    <s v="-"/>
    <x v="17"/>
    <x v="4"/>
    <s v="Plan"/>
    <s v="Ejer og udlejer"/>
    <s v="-"/>
    <m/>
    <m/>
    <m/>
    <n v="310"/>
    <n v="310"/>
    <m/>
    <m/>
    <n v="310"/>
    <m/>
    <n v="2018"/>
    <n v="330"/>
    <n v="0"/>
  </r>
  <r>
    <x v="80"/>
    <x v="78"/>
    <s v="4760"/>
    <x v="3"/>
    <m/>
    <m/>
    <m/>
    <m/>
    <s v="0023037"/>
    <x v="5"/>
    <n v="2016"/>
    <m/>
    <s v="Masnedø Vordingborg Jorder"/>
    <s v="1  I"/>
    <m/>
    <m/>
    <n v="11.882327"/>
    <n v="54.987295000000003"/>
    <s v="-"/>
    <m/>
    <n v="0"/>
    <s v="Michael Barsøe Hansen"/>
    <s v="Kirsten Pedersen"/>
    <x v="0"/>
    <x v="0"/>
    <s v="Kultur og Fritid"/>
    <s v="Ejer og bruger"/>
    <s v="-"/>
    <n v="43548"/>
    <n v="40577"/>
    <n v="665"/>
    <n v="2306"/>
    <n v="2771"/>
    <m/>
    <m/>
    <n v="2771"/>
    <n v="1530"/>
    <n v="2009"/>
    <n v="246"/>
    <n v="18000"/>
  </r>
  <r>
    <x v="81"/>
    <x v="79"/>
    <s v="4760"/>
    <x v="3"/>
    <m/>
    <m/>
    <m/>
    <m/>
    <s v="0016538"/>
    <x v="6"/>
    <n v="2016"/>
    <m/>
    <s v="Barmose Kastrup"/>
    <s v="3  B"/>
    <m/>
    <m/>
    <n v="11.914111"/>
    <n v="55.048076000000002"/>
    <s v="-"/>
    <m/>
    <n v="0"/>
    <s v="Michael Barsøe Hansen"/>
    <s v="Kirsten Pedersen"/>
    <x v="0"/>
    <x v="0"/>
    <s v="Kultur og Fritid"/>
    <s v="Ejer og bruger"/>
    <s v="-"/>
    <n v="395844"/>
    <n v="394319"/>
    <n v="47"/>
    <n v="1487"/>
    <n v="1501"/>
    <n v="248"/>
    <n v="10"/>
    <n v="1723"/>
    <n v="627"/>
    <n v="2009"/>
    <n v="167"/>
    <n v="1610800"/>
  </r>
  <r>
    <x v="82"/>
    <x v="80"/>
    <s v="4780"/>
    <x v="9"/>
    <m/>
    <m/>
    <m/>
    <m/>
    <s v="0009423"/>
    <x v="0"/>
    <n v="2016"/>
    <m/>
    <s v="Lendemarke Stege Jorder"/>
    <s v="24  M"/>
    <m/>
    <m/>
    <n v="12.274104899999999"/>
    <n v="54.976753500000001"/>
    <s v="-"/>
    <m/>
    <n v="0"/>
    <s v="Winnie Gleerup"/>
    <s v="Lene Vaupel"/>
    <x v="17"/>
    <x v="3"/>
    <s v="Psykiatri og handicap"/>
    <s v="Ejer og udlejer"/>
    <s v="-"/>
    <n v="1774"/>
    <n v="1598"/>
    <m/>
    <n v="176"/>
    <n v="176"/>
    <m/>
    <m/>
    <n v="176"/>
    <n v="160"/>
    <n v="2009"/>
    <n v="83"/>
    <n v="38900"/>
  </r>
  <r>
    <x v="83"/>
    <x v="81"/>
    <s v="4780"/>
    <x v="9"/>
    <m/>
    <m/>
    <m/>
    <m/>
    <s v="0007273"/>
    <x v="3"/>
    <m/>
    <m/>
    <s v="Keldbylille By Keldby"/>
    <s v="18  A"/>
    <m/>
    <m/>
    <n v="12.3506509"/>
    <n v="54.969754999999999"/>
    <s v="-"/>
    <m/>
    <n v="0"/>
    <s v="Winnie Gleerup"/>
    <s v="Kirsten Pedersen"/>
    <x v="18"/>
    <x v="0"/>
    <s v="Kultur og Fritid"/>
    <s v="Ejer og bruger"/>
    <s v="-"/>
    <n v="20026"/>
    <n v="19102"/>
    <m/>
    <n v="924"/>
    <n v="924"/>
    <n v="20"/>
    <m/>
    <n v="944"/>
    <m/>
    <n v="2009"/>
    <n v="76"/>
    <n v="1139041"/>
  </r>
  <r>
    <x v="84"/>
    <x v="82"/>
    <s v="4780"/>
    <x v="9"/>
    <m/>
    <m/>
    <m/>
    <m/>
    <s v="0003982"/>
    <x v="3"/>
    <m/>
    <m/>
    <s v="Stege Bygrunde"/>
    <s v="254"/>
    <m/>
    <m/>
    <n v="12.2892639"/>
    <n v="54.987212800000002"/>
    <s v="-"/>
    <m/>
    <n v="0"/>
    <s v="Winnie Gleerup"/>
    <s v="Kirsten Pedersen"/>
    <x v="18"/>
    <x v="0"/>
    <s v="Kultur og Fritid"/>
    <s v="Ejer og bruger"/>
    <s v="-"/>
    <n v="45"/>
    <n v="0"/>
    <m/>
    <n v="45"/>
    <n v="90"/>
    <m/>
    <m/>
    <n v="90"/>
    <m/>
    <n v="2009"/>
    <n v="53"/>
    <n v="746876"/>
  </r>
  <r>
    <x v="85"/>
    <x v="83"/>
    <s v="4780"/>
    <x v="9"/>
    <m/>
    <m/>
    <m/>
    <m/>
    <s v="0003981"/>
    <x v="1"/>
    <n v="2016"/>
    <m/>
    <s v="Stege Bygrunde"/>
    <s v="253  K"/>
    <m/>
    <m/>
    <n v="12.288116"/>
    <n v="54.987521999999998"/>
    <s v="-"/>
    <m/>
    <n v="0"/>
    <s v="Kirsten Pedersen"/>
    <s v="Winnie Gleerup"/>
    <x v="15"/>
    <x v="0"/>
    <s v="Kultur og Fritid"/>
    <s v="Ejer og bruger"/>
    <s v="-"/>
    <n v="3055"/>
    <n v="2154"/>
    <m/>
    <n v="901"/>
    <n v="901"/>
    <n v="241"/>
    <n v="321"/>
    <n v="1463"/>
    <n v="1233"/>
    <n v="2009"/>
    <n v="52"/>
    <n v="321700"/>
  </r>
  <r>
    <x v="86"/>
    <x v="84"/>
    <s v="4792"/>
    <x v="10"/>
    <m/>
    <m/>
    <m/>
    <m/>
    <s v="0006897"/>
    <x v="2"/>
    <n v="2016"/>
    <m/>
    <s v="St. Damme By Fanefjord"/>
    <s v="6, B"/>
    <m/>
    <m/>
    <n v="12.1646105"/>
    <n v="54.915660799999998"/>
    <s v="-"/>
    <m/>
    <n v="0"/>
    <s v="Winnie Gleerup"/>
    <s v="Kirsten Pedersen"/>
    <x v="12"/>
    <x v="1"/>
    <s v="Skoler"/>
    <s v="Ejer og bruger"/>
    <s v="-"/>
    <n v="34045"/>
    <n v="30916"/>
    <n v="528"/>
    <n v="2176"/>
    <n v="2164"/>
    <m/>
    <n v="536"/>
    <n v="2700"/>
    <n v="2700"/>
    <n v="2009"/>
    <n v="72"/>
    <n v="568500"/>
  </r>
  <r>
    <x v="87"/>
    <x v="85"/>
    <s v="4780"/>
    <x v="9"/>
    <m/>
    <m/>
    <m/>
    <m/>
    <s v="0005991"/>
    <x v="2"/>
    <n v="2016"/>
    <m/>
    <s v="Hjertebjerg By Elmelunde"/>
    <s v="2, B"/>
    <m/>
    <m/>
    <n v="12.391755"/>
    <n v="54.996389999999998"/>
    <s v="-"/>
    <m/>
    <n v="0"/>
    <s v="Winnie Gleerup"/>
    <s v="Kirsten Pedersen"/>
    <x v="12"/>
    <x v="1"/>
    <s v="Skoler"/>
    <s v="Ejer og bruger"/>
    <s v="-"/>
    <n v="34438"/>
    <n v="29849"/>
    <n v="1074"/>
    <n v="3109"/>
    <n v="3109"/>
    <m/>
    <n v="315"/>
    <n v="3424"/>
    <n v="3109"/>
    <n v="2009"/>
    <n v="68"/>
    <n v="1580000"/>
  </r>
  <r>
    <x v="88"/>
    <x v="86"/>
    <s v="4780"/>
    <x v="9"/>
    <m/>
    <m/>
    <m/>
    <m/>
    <s v="0004295"/>
    <x v="1"/>
    <n v="2016"/>
    <m/>
    <s v="Stege Markjorder"/>
    <s v="41"/>
    <m/>
    <m/>
    <n v="12.279868"/>
    <n v="54.994525000000003"/>
    <s v="-"/>
    <m/>
    <n v="0"/>
    <s v="Winnie Gleerup"/>
    <s v="Kirsten Pedersen"/>
    <x v="12"/>
    <x v="1"/>
    <s v="Skoler"/>
    <s v="Ejer og bruger"/>
    <s v="-"/>
    <n v="38894"/>
    <n v="28737"/>
    <n v="1720"/>
    <n v="8691"/>
    <n v="8691"/>
    <n v="435"/>
    <n v="174"/>
    <n v="9300"/>
    <n v="9240"/>
    <n v="2009"/>
    <n v="56"/>
    <n v="701700"/>
  </r>
  <r>
    <x v="89"/>
    <x v="87"/>
    <s v="4780"/>
    <x v="9"/>
    <m/>
    <m/>
    <m/>
    <m/>
    <s v="0003978"/>
    <x v="3"/>
    <m/>
    <m/>
    <s v="Stege Bygrunde"/>
    <s v="253  B"/>
    <m/>
    <m/>
    <n v="12.289044000000001"/>
    <n v="54.987106699999998"/>
    <s v="-"/>
    <m/>
    <n v="0"/>
    <s v="Winnie Gleerup"/>
    <s v="Kirsten Pedersen"/>
    <x v="18"/>
    <x v="0"/>
    <s v="Kultur og Fritid"/>
    <s v="Ejer og bruger"/>
    <s v="-"/>
    <n v="2672"/>
    <n v="1800"/>
    <m/>
    <n v="872"/>
    <n v="1080"/>
    <n v="396"/>
    <n v="44"/>
    <n v="1520"/>
    <m/>
    <n v="2009"/>
    <n v="51"/>
    <n v="1386543"/>
  </r>
  <r>
    <x v="90"/>
    <x v="88"/>
    <s v="4760"/>
    <x v="3"/>
    <m/>
    <m/>
    <m/>
    <m/>
    <s v="19097"/>
    <x v="0"/>
    <n v="2016"/>
    <m/>
    <s v="Iselinge Hgd. Vordingborg Jorder"/>
    <s v="2if"/>
    <m/>
    <m/>
    <n v="11.919938800000001"/>
    <n v="55.011749700000003"/>
    <s v="-"/>
    <m/>
    <m/>
    <s v="Peter Tommerup"/>
    <s v="-"/>
    <x v="0"/>
    <x v="0"/>
    <s v="Kultur og Fritid"/>
    <s v="Ejer og udlejer"/>
    <s v="-"/>
    <n v="66314"/>
    <n v="58950"/>
    <m/>
    <n v="7364"/>
    <n v="8528"/>
    <n v="815"/>
    <m/>
    <n v="9343"/>
    <m/>
    <n v="2014"/>
    <n v="319"/>
    <n v="108000"/>
  </r>
  <r>
    <x v="91"/>
    <x v="89"/>
    <s v="4760"/>
    <x v="3"/>
    <m/>
    <m/>
    <m/>
    <m/>
    <s v="26331"/>
    <x v="3"/>
    <m/>
    <m/>
    <s v="Ore Vordingborg Jorder"/>
    <s v="200"/>
    <m/>
    <m/>
    <n v="11.8925152"/>
    <n v="54.997282200000001"/>
    <s v="-"/>
    <m/>
    <m/>
    <s v="Winnie Gleerup"/>
    <s v="-"/>
    <x v="10"/>
    <x v="4"/>
    <s v="Vej og Trafik"/>
    <s v="Ejer og bruger"/>
    <s v="-"/>
    <n v="2770"/>
    <n v="1776"/>
    <n v="507"/>
    <n v="994"/>
    <n v="994"/>
    <m/>
    <m/>
    <n v="994"/>
    <m/>
    <n v="2009"/>
    <n v="291"/>
    <n v="199500"/>
  </r>
  <r>
    <x v="92"/>
    <x v="90"/>
    <s v="4760"/>
    <x v="3"/>
    <m/>
    <m/>
    <m/>
    <m/>
    <s v="0021137"/>
    <x v="0"/>
    <n v="2016"/>
    <m/>
    <s v="Marienberg Hgd. Vordingborg Jorder"/>
    <s v="1, K"/>
    <m/>
    <m/>
    <n v="11.900416"/>
    <n v="55.008091"/>
    <s v="-"/>
    <m/>
    <n v="0"/>
    <s v="Michael Barsøe Hansen"/>
    <s v="-"/>
    <x v="0"/>
    <x v="0"/>
    <s v="Kultur og Fritid"/>
    <s v="Ejer og bruger"/>
    <s v="-"/>
    <n v="55141"/>
    <n v="54053"/>
    <m/>
    <n v="1088"/>
    <n v="1038"/>
    <n v="184"/>
    <n v="225"/>
    <n v="1447"/>
    <n v="1372"/>
    <n v="2009"/>
    <n v="225"/>
    <n v="1613200"/>
  </r>
  <r>
    <x v="93"/>
    <x v="91"/>
    <s v="4780"/>
    <x v="9"/>
    <m/>
    <m/>
    <m/>
    <m/>
    <s v="11061"/>
    <x v="3"/>
    <m/>
    <m/>
    <s v="Stege Markjorder"/>
    <s v="78F"/>
    <m/>
    <m/>
    <n v="12.286335299999999"/>
    <n v="54.998740499999997"/>
    <s v="-"/>
    <m/>
    <m/>
    <s v="Kirsten Pedersen"/>
    <s v="Winnie Gleerup"/>
    <x v="10"/>
    <x v="6"/>
    <s v="Arbejdsmarked"/>
    <s v="Ejer og bruger"/>
    <s v="-"/>
    <n v="5206"/>
    <n v="3968"/>
    <m/>
    <n v="1238"/>
    <n v="1238"/>
    <m/>
    <m/>
    <n v="1238"/>
    <m/>
    <n v="2009"/>
    <n v="306"/>
    <n v="94000"/>
  </r>
  <r>
    <x v="94"/>
    <x v="92"/>
    <s v="4720"/>
    <x v="0"/>
    <m/>
    <m/>
    <m/>
    <m/>
    <s v="0012000"/>
    <x v="1"/>
    <n v="2016"/>
    <n v="2023"/>
    <s v="Præstø Bygrunde"/>
    <s v="47"/>
    <d v="2017-06-29T00:00:00"/>
    <m/>
    <n v="12.047699"/>
    <n v="55.122678999999998"/>
    <s v="-"/>
    <m/>
    <n v="0"/>
    <s v="Kirsten Pedersen"/>
    <s v="-"/>
    <x v="13"/>
    <x v="5"/>
    <s v="Fællessekretariat"/>
    <s v="Ejer og bruger"/>
    <s v="-"/>
    <n v="6120"/>
    <n v="5061"/>
    <m/>
    <n v="1059"/>
    <n v="1974"/>
    <n v="42"/>
    <n v="475"/>
    <n v="2491"/>
    <m/>
    <n v="2009"/>
    <n v="117"/>
    <n v="579500"/>
  </r>
  <r>
    <x v="95"/>
    <x v="93"/>
    <s v="4720"/>
    <x v="0"/>
    <m/>
    <m/>
    <m/>
    <m/>
    <s v="0014963"/>
    <x v="1"/>
    <n v="2016"/>
    <m/>
    <s v="Præstø Markjorder"/>
    <s v="120 DT"/>
    <m/>
    <m/>
    <n v="12.0477779"/>
    <n v="55.121176300000002"/>
    <s v="-"/>
    <m/>
    <n v="0"/>
    <s v="Kirsten Pedersen"/>
    <s v="Winnie Gleerup"/>
    <x v="15"/>
    <x v="0"/>
    <s v="Kultur og Fritid"/>
    <s v="Ejer og bruger"/>
    <s v="-"/>
    <n v="4656"/>
    <n v="3900"/>
    <m/>
    <n v="756"/>
    <n v="756"/>
    <m/>
    <n v="122"/>
    <n v="878"/>
    <n v="878"/>
    <n v="2009"/>
    <n v="152"/>
    <n v="1237000"/>
  </r>
  <r>
    <x v="96"/>
    <x v="94"/>
    <s v="4720"/>
    <x v="0"/>
    <m/>
    <m/>
    <m/>
    <m/>
    <s v="0011939"/>
    <x v="0"/>
    <n v="2016"/>
    <m/>
    <s v="Præstø Bygrunde"/>
    <s v="80  B"/>
    <m/>
    <m/>
    <n v="12.040555599999999"/>
    <n v="55.121649099999999"/>
    <s v="-"/>
    <m/>
    <n v="0"/>
    <s v="Flemming Andersen"/>
    <s v="-"/>
    <x v="0"/>
    <x v="0"/>
    <s v="Kultur og Fritid"/>
    <s v="Ejer og bruger"/>
    <s v="-"/>
    <n v="524"/>
    <n v="78"/>
    <m/>
    <n v="446"/>
    <n v="541"/>
    <n v="92"/>
    <m/>
    <n v="633"/>
    <n v="694"/>
    <n v="2009"/>
    <n v="116"/>
    <n v="143500"/>
  </r>
  <r>
    <x v="97"/>
    <x v="95"/>
    <s v="4720"/>
    <x v="0"/>
    <m/>
    <m/>
    <m/>
    <m/>
    <s v="15236"/>
    <x v="3"/>
    <m/>
    <m/>
    <s v="Skibinge by Skibinge"/>
    <s v="16, mø"/>
    <m/>
    <m/>
    <n v="12.055883"/>
    <n v="55.11788"/>
    <s v="-"/>
    <m/>
    <m/>
    <s v="Kirsten Pedersen"/>
    <s v="Winnie Gleerup"/>
    <x v="7"/>
    <x v="1"/>
    <s v="Dagtilbud"/>
    <s v="Lejer og bruger"/>
    <s v="-"/>
    <n v="3112"/>
    <n v="2627"/>
    <m/>
    <n v="485"/>
    <n v="485"/>
    <m/>
    <m/>
    <n v="373"/>
    <m/>
    <n v="2017"/>
    <n v="293"/>
    <n v="0"/>
  </r>
  <r>
    <x v="98"/>
    <x v="96"/>
    <s v="4720"/>
    <x v="0"/>
    <m/>
    <m/>
    <m/>
    <m/>
    <s v="0012562"/>
    <x v="1"/>
    <n v="2016"/>
    <m/>
    <s v="Skibinge by Skibinge"/>
    <s v="16 CD"/>
    <m/>
    <m/>
    <n v="12.056704099999999"/>
    <n v="55.118164800000002"/>
    <s v="-"/>
    <m/>
    <n v="0"/>
    <s v="Kirsten Pedersen"/>
    <s v="Winnie Gleerup"/>
    <x v="7"/>
    <x v="1"/>
    <s v="Dagtilbud"/>
    <s v="Ejer og bruger"/>
    <s v="-"/>
    <n v="4644"/>
    <n v="4410"/>
    <m/>
    <n v="234"/>
    <n v="214"/>
    <n v="102"/>
    <n v="51"/>
    <n v="367"/>
    <n v="316"/>
    <n v="2009"/>
    <n v="121"/>
    <n v="353001"/>
  </r>
  <r>
    <x v="99"/>
    <x v="97"/>
    <s v="4720"/>
    <x v="0"/>
    <m/>
    <m/>
    <m/>
    <m/>
    <s v="15257"/>
    <x v="3"/>
    <m/>
    <m/>
    <s v="Endegårde By Skibinge"/>
    <s v="1 BH"/>
    <m/>
    <m/>
    <n v="12.0628622"/>
    <n v="55.115016199999999"/>
    <s v="-"/>
    <m/>
    <m/>
    <s v="Kirsten Pedersen"/>
    <s v="-"/>
    <x v="7"/>
    <x v="1"/>
    <s v="Dagtilbud"/>
    <s v="Lejer og bruger"/>
    <s v="-"/>
    <n v="3564"/>
    <n v="3186"/>
    <m/>
    <n v="378"/>
    <n v="378"/>
    <m/>
    <m/>
    <n v="378"/>
    <m/>
    <n v="2017"/>
    <n v="299"/>
    <n v="0"/>
  </r>
  <r>
    <x v="100"/>
    <x v="98"/>
    <s v="4720"/>
    <x v="0"/>
    <m/>
    <m/>
    <m/>
    <m/>
    <s v="0013959"/>
    <x v="3"/>
    <m/>
    <m/>
    <s v="Præstø Markjorder"/>
    <s v="189, B"/>
    <m/>
    <m/>
    <n v="12.039247"/>
    <n v="55.1188"/>
    <s v="-"/>
    <m/>
    <n v="0"/>
    <s v="Lene Vaupel"/>
    <s v="-"/>
    <x v="19"/>
    <x v="0"/>
    <s v="Kultur og Fritid"/>
    <s v="Ejer og udlejer"/>
    <s v="-"/>
    <n v="10400"/>
    <n v="10251"/>
    <m/>
    <n v="149"/>
    <n v="149"/>
    <m/>
    <m/>
    <n v="149"/>
    <m/>
    <n v="2009"/>
    <n v="143"/>
    <n v="0"/>
  </r>
  <r>
    <x v="101"/>
    <x v="99"/>
    <s v="4720"/>
    <x v="0"/>
    <m/>
    <m/>
    <m/>
    <m/>
    <s v="0015026"/>
    <x v="4"/>
    <n v="2015"/>
    <m/>
    <s v="Skibinge by Skibinge"/>
    <s v="15  K"/>
    <m/>
    <m/>
    <n v="12.035646699999999"/>
    <n v="55.115378800000002"/>
    <s v="-"/>
    <m/>
    <n v="0"/>
    <s v="Flemming Andersen"/>
    <s v="Peter Tommerup"/>
    <x v="9"/>
    <x v="0"/>
    <s v="Kultur og Fritid"/>
    <s v="Ejer og bruger"/>
    <s v="-"/>
    <n v="14522"/>
    <n v="12478"/>
    <m/>
    <n v="2044"/>
    <n v="2044"/>
    <m/>
    <n v="440"/>
    <n v="2484"/>
    <m/>
    <n v="2009"/>
    <n v="154"/>
    <n v="262800"/>
  </r>
  <r>
    <x v="102"/>
    <x v="100"/>
    <s v="4720"/>
    <x v="0"/>
    <s v="40598072"/>
    <m/>
    <m/>
    <m/>
    <m/>
    <x v="3"/>
    <m/>
    <m/>
    <s v="Præstø Bygrunde"/>
    <s v="179"/>
    <m/>
    <m/>
    <n v="12.0425722"/>
    <n v="55.125002000000002"/>
    <s v="-"/>
    <m/>
    <m/>
    <s v="-"/>
    <s v="-"/>
    <x v="5"/>
    <x v="4"/>
    <s v="Vej og Trafik"/>
    <s v="Ejer og bruger"/>
    <s v="-"/>
    <m/>
    <m/>
    <m/>
    <m/>
    <m/>
    <m/>
    <m/>
    <m/>
    <m/>
    <n v="2021"/>
    <n v="335"/>
    <n v="0"/>
  </r>
  <r>
    <x v="103"/>
    <x v="101"/>
    <s v="4720"/>
    <x v="0"/>
    <m/>
    <m/>
    <m/>
    <m/>
    <s v="0012856"/>
    <x v="2"/>
    <n v="2016"/>
    <m/>
    <s v="Præstø Bygrunde"/>
    <s v="81, C"/>
    <d v="2017-06-29T00:00:00"/>
    <m/>
    <n v="12.039261"/>
    <n v="55.122285699999999"/>
    <s v="-"/>
    <m/>
    <n v="0"/>
    <s v="Flemming Andersen"/>
    <s v="-"/>
    <x v="20"/>
    <x v="4"/>
    <s v="Vej og Trafik"/>
    <s v="Ejer og bruger"/>
    <s v="-"/>
    <n v="266"/>
    <n v="166"/>
    <m/>
    <n v="100"/>
    <n v="100"/>
    <m/>
    <m/>
    <n v="100"/>
    <n v="100"/>
    <n v="2009"/>
    <n v="126"/>
    <n v="313900"/>
  </r>
  <r>
    <x v="104"/>
    <x v="102"/>
    <s v="4720"/>
    <x v="0"/>
    <m/>
    <m/>
    <m/>
    <m/>
    <s v="0013831"/>
    <x v="1"/>
    <n v="2017"/>
    <m/>
    <s v="Præstø Markjorder"/>
    <s v="186  B"/>
    <m/>
    <m/>
    <n v="12.0492139"/>
    <n v="55.117238"/>
    <s v="-"/>
    <m/>
    <n v="0"/>
    <s v="Winnie Gleerup"/>
    <s v="Kirsten Pedersen"/>
    <x v="12"/>
    <x v="1"/>
    <s v="Skoler"/>
    <s v="Ejer og bruger"/>
    <s v="-"/>
    <n v="17228"/>
    <n v="10553"/>
    <m/>
    <n v="6675"/>
    <n v="6605"/>
    <m/>
    <n v="2538"/>
    <n v="9143"/>
    <m/>
    <n v="2009"/>
    <n v="142"/>
    <n v="2157000"/>
  </r>
  <r>
    <x v="105"/>
    <x v="103"/>
    <s v="4720"/>
    <x v="0"/>
    <m/>
    <m/>
    <m/>
    <m/>
    <s v="0013961"/>
    <x v="2"/>
    <n v="2016"/>
    <m/>
    <s v="Præstø Markjorder"/>
    <s v="189  A"/>
    <m/>
    <m/>
    <n v="12.0376619"/>
    <n v="55.117967"/>
    <s v="-"/>
    <m/>
    <n v="0"/>
    <s v="Winnie Gleerup"/>
    <s v="Kirsten Pedersen"/>
    <x v="14"/>
    <x v="1"/>
    <s v="Skoler"/>
    <s v="Ejer og bruger"/>
    <s v="-"/>
    <n v="4362"/>
    <n v="3954"/>
    <m/>
    <n v="408"/>
    <n v="393"/>
    <m/>
    <m/>
    <n v="393"/>
    <n v="393"/>
    <n v="2009"/>
    <n v="144"/>
    <n v="378500"/>
  </r>
  <r>
    <x v="106"/>
    <x v="104"/>
    <s v="4760"/>
    <x v="3"/>
    <m/>
    <m/>
    <m/>
    <m/>
    <s v="0020951"/>
    <x v="1"/>
    <n v="2017"/>
    <m/>
    <s v="Vordingborg Markjorder"/>
    <s v="9  I"/>
    <m/>
    <m/>
    <n v="11.906574300000001"/>
    <n v="55.016335599999998"/>
    <s v="-"/>
    <m/>
    <n v="0"/>
    <s v="Kirsten Pedersen"/>
    <s v="-"/>
    <x v="2"/>
    <x v="2"/>
    <s v="Ældre"/>
    <s v="Ejer og anden administrator"/>
    <s v="-"/>
    <n v="10174"/>
    <n v="8177"/>
    <m/>
    <n v="3137"/>
    <n v="5745"/>
    <m/>
    <n v="992"/>
    <n v="6737"/>
    <m/>
    <n v="2009"/>
    <n v="217"/>
    <n v="252000"/>
  </r>
  <r>
    <x v="107"/>
    <x v="105"/>
    <s v="4773"/>
    <x v="5"/>
    <m/>
    <m/>
    <m/>
    <m/>
    <s v="002990"/>
    <x v="1"/>
    <n v="2016"/>
    <m/>
    <s v="Stensby By Kalvehave"/>
    <s v="15, U"/>
    <m/>
    <m/>
    <n v="12.016477"/>
    <n v="54.997768999999998"/>
    <s v="-"/>
    <m/>
    <m/>
    <s v="Kirsten Pedersen"/>
    <s v="Winnie Gleerup"/>
    <x v="1"/>
    <x v="1"/>
    <s v="Børn og Familie"/>
    <s v="Ejer og bruger"/>
    <s v="-"/>
    <n v="2929"/>
    <n v="2474"/>
    <m/>
    <n v="455"/>
    <n v="455"/>
    <m/>
    <n v="96"/>
    <n v="551"/>
    <m/>
    <n v="2009"/>
    <n v="290"/>
    <n v="2425460"/>
  </r>
  <r>
    <x v="108"/>
    <x v="106"/>
    <s v="4760"/>
    <x v="3"/>
    <m/>
    <m/>
    <s v="20180"/>
    <m/>
    <m/>
    <x v="3"/>
    <m/>
    <m/>
    <s v="Vordingborg Markjorder"/>
    <s v="10DN"/>
    <m/>
    <m/>
    <n v="11.9027025"/>
    <n v="55.0145841"/>
    <s v="-"/>
    <m/>
    <m/>
    <s v="-"/>
    <s v="-"/>
    <x v="10"/>
    <x v="6"/>
    <s v="Arbejdsmarked"/>
    <s v="Lejer og bruger"/>
    <s v="-"/>
    <m/>
    <m/>
    <m/>
    <m/>
    <m/>
    <m/>
    <m/>
    <m/>
    <m/>
    <n v="2009"/>
    <n v="305"/>
    <n v="0"/>
  </r>
  <r>
    <x v="109"/>
    <x v="107"/>
    <s v="4772"/>
    <x v="8"/>
    <m/>
    <m/>
    <m/>
    <m/>
    <s v="0002673"/>
    <x v="2"/>
    <n v="2016"/>
    <m/>
    <s v="Petersgård Hgd. Kalvehave"/>
    <s v="1  N"/>
    <m/>
    <m/>
    <n v="12.0916528"/>
    <n v="54.997807100000003"/>
    <s v="-"/>
    <m/>
    <n v="0"/>
    <s v="Winnie Gleerup"/>
    <s v="-"/>
    <x v="2"/>
    <x v="2"/>
    <s v="Ældre"/>
    <s v="Ejer og anden administrator"/>
    <s v="-"/>
    <n v="8683"/>
    <n v="6173"/>
    <m/>
    <n v="2510"/>
    <n v="3182"/>
    <n v="245"/>
    <n v="165"/>
    <n v="3592"/>
    <m/>
    <n v="2009"/>
    <n v="27"/>
    <n v="108000"/>
  </r>
  <r>
    <x v="110"/>
    <x v="108"/>
    <s v="4780"/>
    <x v="9"/>
    <m/>
    <m/>
    <m/>
    <m/>
    <s v="0025772"/>
    <x v="6"/>
    <n v="2016"/>
    <m/>
    <s v="Stege Markjorder"/>
    <s v="36 A"/>
    <m/>
    <m/>
    <n v="12.282903900000001"/>
    <n v="54.996775"/>
    <s v="-"/>
    <m/>
    <m/>
    <s v="Winnie Gleerup"/>
    <s v="-"/>
    <x v="4"/>
    <x v="3"/>
    <s v="Psykiatri og handicap"/>
    <s v="Ejer og anden administrator"/>
    <s v="-"/>
    <n v="6996"/>
    <n v="5326"/>
    <m/>
    <n v="1670"/>
    <n v="1670"/>
    <m/>
    <m/>
    <n v="1670"/>
    <n v="1503"/>
    <n v="2008"/>
    <n v="278"/>
    <n v="72000"/>
  </r>
  <r>
    <x v="111"/>
    <x v="109"/>
    <s v="4792"/>
    <x v="10"/>
    <m/>
    <m/>
    <m/>
    <m/>
    <s v="0006503"/>
    <x v="1"/>
    <n v="2016"/>
    <m/>
    <s v="Hårbølle By Fanefjord"/>
    <s v="3  C"/>
    <m/>
    <m/>
    <n v="12.153264999999999"/>
    <n v="54.8964462"/>
    <s v="-"/>
    <m/>
    <n v="0"/>
    <s v="Winnie Gleerup"/>
    <s v="Kirsten Pedersen"/>
    <x v="4"/>
    <x v="3"/>
    <s v="Psykiatri og handicap"/>
    <s v="Ejer og bruger"/>
    <s v="-"/>
    <n v="146961"/>
    <n v="146354"/>
    <m/>
    <n v="607"/>
    <n v="395"/>
    <n v="85"/>
    <m/>
    <n v="692"/>
    <n v="361"/>
    <n v="2009"/>
    <n v="71"/>
    <n v="178500"/>
  </r>
  <r>
    <x v="112"/>
    <x v="110"/>
    <s v="4735"/>
    <x v="6"/>
    <m/>
    <m/>
    <m/>
    <m/>
    <s v="0002327"/>
    <x v="2"/>
    <n v="2016"/>
    <m/>
    <s v="Sdr. Mern By Mern"/>
    <s v="4  L"/>
    <m/>
    <m/>
    <n v="12.052892"/>
    <n v="55.047854999999998"/>
    <s v="-"/>
    <m/>
    <n v="0"/>
    <s v="Winnie Gleerup"/>
    <s v="-"/>
    <x v="2"/>
    <x v="2"/>
    <s v="Ældre"/>
    <s v="Ejer og anden administrator"/>
    <s v="-"/>
    <n v="4843"/>
    <n v="3413"/>
    <n v="69"/>
    <n v="1361"/>
    <n v="2382"/>
    <m/>
    <n v="603"/>
    <n v="2985"/>
    <n v="3116"/>
    <n v="2009"/>
    <n v="25"/>
    <n v="215000"/>
  </r>
  <r>
    <x v="113"/>
    <x v="111"/>
    <s v="4791"/>
    <x v="12"/>
    <m/>
    <m/>
    <m/>
    <m/>
    <s v="7593"/>
    <x v="4"/>
    <m/>
    <m/>
    <s v="Busemarke By, Magleby"/>
    <s v="18cq"/>
    <m/>
    <m/>
    <n v="12.471274299999999"/>
    <n v="54.953106300000002"/>
    <s v="-"/>
    <m/>
    <m/>
    <s v="Lene Vaupel"/>
    <s v="-"/>
    <x v="10"/>
    <x v="4"/>
    <s v="-"/>
    <s v="Ejer og udlejer"/>
    <s v="-"/>
    <m/>
    <m/>
    <m/>
    <m/>
    <n v="81"/>
    <m/>
    <m/>
    <n v="81"/>
    <m/>
    <n v="2018"/>
    <n v="332"/>
    <n v="0"/>
  </r>
  <r>
    <x v="114"/>
    <x v="112"/>
    <s v="4760"/>
    <x v="3"/>
    <m/>
    <m/>
    <m/>
    <m/>
    <s v="0021166"/>
    <x v="3"/>
    <m/>
    <m/>
    <s v="Vordingborg Bygrunde"/>
    <s v="117"/>
    <m/>
    <m/>
    <n v="11.910213000000001"/>
    <n v="55.007694600000001"/>
    <s v="-"/>
    <m/>
    <m/>
    <s v="Winnie Gleerup"/>
    <s v="Kirsten Pedersen"/>
    <x v="17"/>
    <x v="0"/>
    <s v="Miljø"/>
    <s v="Ejer og udlejer"/>
    <s v="-"/>
    <n v="43"/>
    <n v="0"/>
    <m/>
    <n v="43"/>
    <n v="43"/>
    <m/>
    <m/>
    <n v="43"/>
    <m/>
    <n v="2011"/>
    <n v="313"/>
    <n v="253500"/>
  </r>
  <r>
    <x v="115"/>
    <x v="113"/>
    <s v="4760"/>
    <x v="3"/>
    <m/>
    <m/>
    <m/>
    <m/>
    <s v="0025189"/>
    <x v="2"/>
    <n v="2017"/>
    <m/>
    <s v="Vordingborg Bygrunde"/>
    <s v="114  B"/>
    <m/>
    <m/>
    <n v="11.909185000000001"/>
    <n v="55.007998000000001"/>
    <s v="-"/>
    <m/>
    <n v="0"/>
    <s v="Winnie Gleerup"/>
    <s v="Kirsten Pedersen"/>
    <x v="0"/>
    <x v="0"/>
    <s v="Kultur og Fritid"/>
    <s v="Ejer og bruger"/>
    <s v="-"/>
    <n v="873"/>
    <n v="399"/>
    <m/>
    <n v="474"/>
    <n v="474"/>
    <n v="88"/>
    <n v="100"/>
    <n v="662"/>
    <n v="514"/>
    <n v="2009"/>
    <n v="261"/>
    <n v="2689800"/>
  </r>
  <r>
    <x v="116"/>
    <x v="114"/>
    <s v="4760"/>
    <x v="3"/>
    <m/>
    <m/>
    <m/>
    <m/>
    <s v="0025190"/>
    <x v="2"/>
    <n v="2017"/>
    <m/>
    <s v="Vordingborg Bygrunde"/>
    <s v="114a"/>
    <m/>
    <m/>
    <n v="11.908962000000001"/>
    <n v="55.007733999999999"/>
    <s v="-"/>
    <m/>
    <m/>
    <s v="Winnie Gleerup"/>
    <s v="Kirsten Pedersen"/>
    <x v="0"/>
    <x v="0"/>
    <s v="Kultur og Fritid"/>
    <s v="Ejer og bruger"/>
    <s v="-"/>
    <n v="881"/>
    <n v="791"/>
    <m/>
    <n v="90"/>
    <n v="90"/>
    <n v="55"/>
    <m/>
    <n v="145"/>
    <m/>
    <n v="2011"/>
    <n v="314"/>
    <n v="532500"/>
  </r>
  <r>
    <x v="117"/>
    <x v="115"/>
    <s v="4780"/>
    <x v="9"/>
    <m/>
    <m/>
    <m/>
    <m/>
    <s v="0003999"/>
    <x v="2"/>
    <n v="2016"/>
    <m/>
    <s v="Stege Bygrunde"/>
    <s v="268, A"/>
    <m/>
    <m/>
    <n v="12.2868151"/>
    <n v="54.985041699999996"/>
    <s v="-"/>
    <m/>
    <n v="0"/>
    <s v="Kirsten Pedersen"/>
    <s v="Winnie Gleerup"/>
    <x v="13"/>
    <x v="5"/>
    <s v="Fællessekretariat"/>
    <s v="Ejer og bruger"/>
    <s v="-"/>
    <n v="4618"/>
    <n v="3717"/>
    <m/>
    <n v="901"/>
    <n v="1212"/>
    <n v="590"/>
    <n v="378"/>
    <n v="2180"/>
    <m/>
    <n v="2009"/>
    <n v="54"/>
    <n v="6236500"/>
  </r>
  <r>
    <x v="118"/>
    <x v="116"/>
    <s v="4780"/>
    <x v="9"/>
    <m/>
    <m/>
    <m/>
    <m/>
    <s v="0011620"/>
    <x v="2"/>
    <n v="2016"/>
    <m/>
    <s v="Stege Markjorder"/>
    <s v="34  Ø"/>
    <m/>
    <m/>
    <n v="12.278015"/>
    <n v="54.999789999999997"/>
    <s v="-"/>
    <m/>
    <n v="0"/>
    <s v="Winnie Gleerup"/>
    <s v="-"/>
    <x v="7"/>
    <x v="1"/>
    <s v="Dagtilbud"/>
    <s v="Ejer og bruger"/>
    <s v="-"/>
    <n v="6337"/>
    <n v="5729"/>
    <m/>
    <n v="608"/>
    <n v="608"/>
    <m/>
    <m/>
    <n v="608"/>
    <n v="540"/>
    <n v="2009"/>
    <n v="96"/>
    <n v="166500"/>
  </r>
  <r>
    <x v="119"/>
    <x v="117"/>
    <s v="4780"/>
    <x v="9"/>
    <m/>
    <m/>
    <m/>
    <m/>
    <s v="0004413"/>
    <x v="3"/>
    <m/>
    <m/>
    <s v="Stege Markjorder"/>
    <s v="147, A"/>
    <m/>
    <m/>
    <n v="12.285284499999999"/>
    <n v="54.989995299999997"/>
    <s v="-"/>
    <m/>
    <n v="0"/>
    <s v="Lene Vaupel"/>
    <s v="-"/>
    <x v="19"/>
    <x v="0"/>
    <s v="Kultur og Fritid"/>
    <s v="Ejer og udlejer"/>
    <s v="-"/>
    <n v="61951"/>
    <n v="52801"/>
    <n v="9000"/>
    <n v="150"/>
    <n v="150"/>
    <m/>
    <m/>
    <n v="150"/>
    <m/>
    <n v="2009"/>
    <n v="57"/>
    <n v="0"/>
  </r>
  <r>
    <x v="120"/>
    <x v="118"/>
    <s v="4773"/>
    <x v="5"/>
    <m/>
    <m/>
    <m/>
    <m/>
    <s v="0003011"/>
    <x v="5"/>
    <n v="2016"/>
    <m/>
    <s v="Stensby By Kalvehave"/>
    <s v="15, Q"/>
    <m/>
    <m/>
    <n v="12.018431"/>
    <n v="54.998376"/>
    <s v="-"/>
    <m/>
    <n v="0"/>
    <s v="Kirsten Pedersen"/>
    <s v="Winnie Gleerup"/>
    <x v="1"/>
    <x v="1"/>
    <s v="Skoler"/>
    <s v="Ejer og bruger"/>
    <s v="-"/>
    <n v="89"/>
    <m/>
    <m/>
    <n v="89"/>
    <n v="89"/>
    <m/>
    <m/>
    <n v="89"/>
    <n v="89"/>
    <n v="2009"/>
    <n v="39"/>
    <n v="78000"/>
  </r>
  <r>
    <x v="121"/>
    <x v="119"/>
    <s v="4780"/>
    <x v="9"/>
    <m/>
    <m/>
    <m/>
    <m/>
    <s v="0003688"/>
    <x v="2"/>
    <n v="2017"/>
    <m/>
    <s v="Stege Bygrunde"/>
    <s v="1 B"/>
    <m/>
    <m/>
    <n v="12.2825603"/>
    <n v="54.987272099999998"/>
    <s v="-"/>
    <m/>
    <n v="0"/>
    <s v="Kirsten Pedersen"/>
    <s v="Winnie Gleerup"/>
    <x v="13"/>
    <x v="5"/>
    <s v="Fællessekretariat"/>
    <s v="Ejer og bruger"/>
    <s v="-"/>
    <n v="2977"/>
    <n v="237"/>
    <m/>
    <n v="2740"/>
    <n v="4726"/>
    <n v="748"/>
    <n v="784"/>
    <n v="6258"/>
    <m/>
    <n v="2007"/>
    <n v="273"/>
    <n v="1535500"/>
  </r>
  <r>
    <x v="122"/>
    <x v="120"/>
    <s v="4720"/>
    <x v="0"/>
    <m/>
    <m/>
    <m/>
    <m/>
    <s v="0013498"/>
    <x v="0"/>
    <n v="2016"/>
    <m/>
    <s v="Bårse by Bårse"/>
    <s v="2  A"/>
    <m/>
    <m/>
    <n v="11.953898799999999"/>
    <n v="55.126672399999997"/>
    <s v="-"/>
    <m/>
    <n v="0"/>
    <s v="Flemming Andersen"/>
    <s v="Kirsten Pedersen"/>
    <x v="12"/>
    <x v="1"/>
    <s v="Skoler"/>
    <s v="Ejer og bruger"/>
    <s v="-"/>
    <n v="2494"/>
    <n v="2146"/>
    <m/>
    <n v="348"/>
    <n v="348"/>
    <n v="181"/>
    <m/>
    <n v="529"/>
    <n v="508"/>
    <n v="2009"/>
    <n v="134"/>
    <n v="1277200"/>
  </r>
  <r>
    <x v="123"/>
    <x v="121"/>
    <s v="4750"/>
    <x v="1"/>
    <m/>
    <m/>
    <m/>
    <m/>
    <s v="0021872"/>
    <x v="1"/>
    <n v="2017"/>
    <m/>
    <s v="Lundby By Lundby"/>
    <s v="8, N"/>
    <m/>
    <m/>
    <n v="11.883201"/>
    <n v="55.109020000000001"/>
    <s v="-"/>
    <m/>
    <n v="0"/>
    <s v="Flemming Andersen"/>
    <s v="Kirsten Pedersen"/>
    <x v="12"/>
    <x v="1"/>
    <s v="Skoler"/>
    <s v="Ejer og bruger"/>
    <s v="-"/>
    <n v="44588"/>
    <n v="35594"/>
    <n v="1420"/>
    <n v="9106"/>
    <n v="9337"/>
    <m/>
    <n v="944"/>
    <n v="10281"/>
    <m/>
    <n v="2018"/>
    <n v="229"/>
    <n v="4278341"/>
  </r>
  <r>
    <x v="124"/>
    <x v="122"/>
    <s v="4760"/>
    <x v="3"/>
    <m/>
    <m/>
    <m/>
    <m/>
    <s v="26330/26373"/>
    <x v="4"/>
    <m/>
    <m/>
    <s v="Ore Vordingborg Jorder"/>
    <s v="179i"/>
    <m/>
    <m/>
    <n v="11.892144999999999"/>
    <n v="54.997500000000002"/>
    <s v="-"/>
    <m/>
    <m/>
    <s v="Lene Vaupel"/>
    <s v="-"/>
    <x v="17"/>
    <x v="4"/>
    <s v="Plan"/>
    <s v="Ejer og udlejer"/>
    <s v="-"/>
    <m/>
    <m/>
    <m/>
    <m/>
    <n v="394"/>
    <m/>
    <m/>
    <m/>
    <m/>
    <n v="2019"/>
    <n v="331"/>
    <n v="0"/>
  </r>
  <r>
    <x v="125"/>
    <x v="123"/>
    <s v="4760"/>
    <x v="3"/>
    <m/>
    <m/>
    <m/>
    <m/>
    <s v="0025199"/>
    <x v="1"/>
    <n v="2017"/>
    <m/>
    <s v="Kastrup By Kastrup"/>
    <s v="1  Y"/>
    <m/>
    <m/>
    <n v="11.898759099999999"/>
    <n v="55.025005"/>
    <s v="-"/>
    <m/>
    <n v="0"/>
    <s v="Michael Barsøe Hansen"/>
    <s v="Lene Vaupel"/>
    <x v="10"/>
    <x v="5"/>
    <s v="Fællessekretariat"/>
    <s v="Ejer og udlejer"/>
    <s v="-"/>
    <n v="29891"/>
    <n v="27775"/>
    <m/>
    <n v="2116"/>
    <n v="2116"/>
    <m/>
    <n v="262"/>
    <n v="2378"/>
    <m/>
    <n v="2009"/>
    <n v="262"/>
    <n v="214500"/>
  </r>
  <r>
    <x v="126"/>
    <x v="124"/>
    <s v="4760"/>
    <x v="3"/>
    <m/>
    <m/>
    <m/>
    <m/>
    <s v="0025053"/>
    <x v="1"/>
    <n v="2017"/>
    <m/>
    <s v="Kastrup By Kastrup"/>
    <s v="1  R"/>
    <m/>
    <m/>
    <n v="11.898312900000001"/>
    <n v="55.023820000000001"/>
    <s v="-"/>
    <m/>
    <n v="0"/>
    <s v="Michael Barsøe Hansen"/>
    <s v="Lene Vaupel"/>
    <x v="0"/>
    <x v="0"/>
    <s v="Kultur og Fritid"/>
    <s v="Ejer og bruger"/>
    <s v="-"/>
    <n v="5313"/>
    <n v="4097"/>
    <m/>
    <n v="1216"/>
    <n v="1216"/>
    <m/>
    <m/>
    <n v="1216"/>
    <n v="1216"/>
    <n v="2009"/>
    <n v="259"/>
    <n v="174500"/>
  </r>
  <r>
    <x v="127"/>
    <x v="125"/>
    <s v="4780"/>
    <x v="9"/>
    <m/>
    <m/>
    <m/>
    <m/>
    <s v="0009277"/>
    <x v="3"/>
    <m/>
    <m/>
    <s v="Lendemarke Stege Jorden"/>
    <s v="5AQ"/>
    <m/>
    <m/>
    <n v="12.2646815"/>
    <n v="54.976062499999998"/>
    <s v="-"/>
    <m/>
    <m/>
    <s v="-"/>
    <s v="-"/>
    <x v="2"/>
    <x v="2"/>
    <s v="Ældre"/>
    <s v="Lejer og bruger"/>
    <s v="-"/>
    <m/>
    <m/>
    <m/>
    <n v="1060"/>
    <n v="3039"/>
    <m/>
    <n v="1027"/>
    <n v="4066"/>
    <m/>
    <n v="2011"/>
    <n v="312"/>
    <n v="0"/>
  </r>
  <r>
    <x v="128"/>
    <x v="126"/>
    <s v="4760"/>
    <x v="3"/>
    <m/>
    <m/>
    <m/>
    <m/>
    <s v="0020691"/>
    <x v="8"/>
    <n v="2016"/>
    <m/>
    <s v="Ore Vordingborg Jorder"/>
    <s v="39  D"/>
    <m/>
    <m/>
    <n v="11.892140299999999"/>
    <n v="55.000207799999998"/>
    <s v="-"/>
    <m/>
    <n v="0"/>
    <s v="Michael Barsøe Hansen"/>
    <s v="-"/>
    <x v="14"/>
    <x v="1"/>
    <s v="Skoler"/>
    <s v="Ejer og bruger"/>
    <s v="-"/>
    <n v="856"/>
    <n v="730"/>
    <m/>
    <n v="126"/>
    <n v="107"/>
    <n v="78"/>
    <n v="107"/>
    <n v="292"/>
    <n v="312"/>
    <n v="2009"/>
    <n v="214"/>
    <n v="44400"/>
  </r>
  <r>
    <x v="129"/>
    <x v="127"/>
    <s v="4760"/>
    <x v="3"/>
    <m/>
    <m/>
    <m/>
    <m/>
    <s v="0024759"/>
    <x v="1"/>
    <n v="2017"/>
    <m/>
    <s v="Bakkebølle Vordingborg Jorder"/>
    <s v="4, A"/>
    <m/>
    <m/>
    <n v="11.9958308"/>
    <n v="54.999142499999998"/>
    <s v="-"/>
    <m/>
    <n v="0"/>
    <s v="Kirsten Pedersen"/>
    <s v="-"/>
    <x v="21"/>
    <x v="4"/>
    <s v="Vej og Trafik"/>
    <s v="Ejer og bruger"/>
    <s v="-"/>
    <n v="28072"/>
    <n v="24465"/>
    <m/>
    <n v="3607"/>
    <n v="3607"/>
    <m/>
    <m/>
    <n v="3607"/>
    <m/>
    <n v="2009"/>
    <n v="257"/>
    <n v="534623"/>
  </r>
  <r>
    <x v="130"/>
    <x v="128"/>
    <s v="4780"/>
    <x v="9"/>
    <m/>
    <m/>
    <m/>
    <m/>
    <s v="0009951"/>
    <x v="8"/>
    <n v="2016"/>
    <m/>
    <s v="Stege Markjorder"/>
    <s v="64, F"/>
    <m/>
    <m/>
    <n v="12.289935"/>
    <n v="54.994647999999998"/>
    <s v="-"/>
    <m/>
    <n v="0"/>
    <s v="Kirsten Pedersen"/>
    <s v="-"/>
    <x v="21"/>
    <x v="4"/>
    <s v="Vej og Trafik"/>
    <s v="Ejer og bruger"/>
    <s v="-"/>
    <n v="6911"/>
    <n v="5531"/>
    <m/>
    <n v="1380"/>
    <n v="1380"/>
    <n v="53"/>
    <m/>
    <n v="1433"/>
    <n v="217"/>
    <n v="2009"/>
    <n v="85"/>
    <n v="206500"/>
  </r>
  <r>
    <x v="131"/>
    <x v="129"/>
    <s v="4772"/>
    <x v="8"/>
    <m/>
    <m/>
    <m/>
    <m/>
    <s v="0002925"/>
    <x v="3"/>
    <m/>
    <m/>
    <s v="Petersgård Hgd. Kalvehave"/>
    <s v="1  Y"/>
    <m/>
    <m/>
    <n v="12.090866999999999"/>
    <n v="54.998497999999998"/>
    <s v="-"/>
    <m/>
    <n v="0"/>
    <s v="Kirsten Pedersen"/>
    <s v="-"/>
    <x v="21"/>
    <x v="4"/>
    <s v="Vej og Trafik"/>
    <s v="Ejer og bruger"/>
    <s v="-"/>
    <n v="7748"/>
    <n v="7138"/>
    <m/>
    <n v="610"/>
    <n v="610"/>
    <m/>
    <m/>
    <n v="610"/>
    <m/>
    <n v="2009"/>
    <n v="35"/>
    <n v="84500"/>
  </r>
  <r>
    <x v="132"/>
    <x v="130"/>
    <s v="4780"/>
    <x v="9"/>
    <m/>
    <m/>
    <m/>
    <m/>
    <s v="0005869"/>
    <x v="8"/>
    <n v="2016"/>
    <m/>
    <s v="Æbelnæs By Damsholte"/>
    <s v="3 AD"/>
    <m/>
    <m/>
    <n v="12.229832999999999"/>
    <n v="54.945801000000003"/>
    <s v="-"/>
    <m/>
    <n v="0"/>
    <s v="Kirsten Pedersen"/>
    <s v="Lene Vaupel"/>
    <x v="17"/>
    <x v="4"/>
    <s v="Plan"/>
    <s v="Ejer og udlejer"/>
    <s v="-"/>
    <n v="3514"/>
    <n v="2981"/>
    <m/>
    <n v="533"/>
    <n v="533"/>
    <n v="132"/>
    <n v="20"/>
    <n v="685"/>
    <n v="626"/>
    <n v="2009"/>
    <n v="67"/>
    <n v="748000"/>
  </r>
  <r>
    <x v="133"/>
    <x v="131"/>
    <s v="4771"/>
    <x v="11"/>
    <m/>
    <m/>
    <m/>
    <m/>
    <s v="0002057"/>
    <x v="5"/>
    <n v="2016"/>
    <m/>
    <s v="Viemose By Kalvehave"/>
    <s v="38, A"/>
    <m/>
    <m/>
    <n v="12.143361000000001"/>
    <n v="55.007669700000001"/>
    <s v="-"/>
    <m/>
    <n v="0"/>
    <s v="Winnie Gleerup"/>
    <s v="-"/>
    <x v="3"/>
    <x v="0"/>
    <s v="Kultur og Fritid"/>
    <s v="Ejer og bruger"/>
    <s v="-"/>
    <n v="4795"/>
    <n v="3872"/>
    <n v="558"/>
    <n v="365"/>
    <n v="365"/>
    <m/>
    <n v="16"/>
    <n v="381"/>
    <n v="381"/>
    <n v="2009"/>
    <n v="22"/>
    <n v="28500"/>
  </r>
  <r>
    <x v="134"/>
    <x v="132"/>
    <s v="4760"/>
    <x v="3"/>
    <m/>
    <m/>
    <m/>
    <m/>
    <s v="0025174"/>
    <x v="1"/>
    <n v="2017"/>
    <n v="2024"/>
    <s v="Nyråd Vordingborg Jorder"/>
    <s v="53 A"/>
    <m/>
    <m/>
    <n v="11.955835"/>
    <n v="54.999122999999997"/>
    <s v="-"/>
    <m/>
    <n v="0"/>
    <s v="Michael Barsøe Hansen"/>
    <s v="Kirsten Pedersen"/>
    <x v="2"/>
    <x v="2"/>
    <s v="Ældre"/>
    <s v="Ejer og anden administrator"/>
    <s v="-"/>
    <n v="1878"/>
    <n v="149"/>
    <m/>
    <n v="1729"/>
    <n v="3177"/>
    <m/>
    <n v="1713"/>
    <n v="4890"/>
    <m/>
    <n v="2017"/>
    <n v="275"/>
    <n v="168000"/>
  </r>
  <r>
    <x v="135"/>
    <x v="132"/>
    <s v="4760"/>
    <x v="3"/>
    <m/>
    <m/>
    <m/>
    <m/>
    <s v="0025174"/>
    <x v="3"/>
    <m/>
    <m/>
    <s v="Nyråd Vordingborg Jorder"/>
    <s v="53A"/>
    <m/>
    <m/>
    <n v="11.955835"/>
    <n v="54.999122999999997"/>
    <s v="-"/>
    <m/>
    <m/>
    <s v="Michael Barsøe Hansen"/>
    <s v="Kirsten Pedersen"/>
    <x v="2"/>
    <x v="2"/>
    <s v="Ældre"/>
    <s v="Ejer og anden administrator"/>
    <s v="-"/>
    <m/>
    <m/>
    <m/>
    <m/>
    <m/>
    <m/>
    <m/>
    <m/>
    <m/>
    <n v="2010"/>
    <n v="310"/>
    <n v="0"/>
  </r>
  <r>
    <x v="136"/>
    <x v="132"/>
    <s v="4760"/>
    <x v="3"/>
    <m/>
    <m/>
    <m/>
    <m/>
    <s v="0025174"/>
    <x v="3"/>
    <m/>
    <m/>
    <s v="Nyråd Vordingborg Jorder"/>
    <s v="53A"/>
    <m/>
    <m/>
    <n v="11.955835"/>
    <n v="54.999122999999997"/>
    <s v="-"/>
    <m/>
    <m/>
    <s v="Kirsten Pedersen"/>
    <s v="Michael Barsøe Hansen"/>
    <x v="7"/>
    <x v="1"/>
    <s v="Dagtilbud"/>
    <s v="Ejer og anden administrator"/>
    <s v="-"/>
    <m/>
    <m/>
    <m/>
    <m/>
    <m/>
    <m/>
    <m/>
    <m/>
    <m/>
    <n v="2010"/>
    <n v="309"/>
    <n v="0"/>
  </r>
  <r>
    <x v="137"/>
    <x v="132"/>
    <s v="4760"/>
    <x v="3"/>
    <m/>
    <m/>
    <m/>
    <m/>
    <s v="0025174"/>
    <x v="3"/>
    <m/>
    <m/>
    <s v="Nyråd Vordingborg Jorder"/>
    <s v="53A"/>
    <m/>
    <m/>
    <n v="11.955835"/>
    <n v="54.999122999999997"/>
    <s v="-"/>
    <m/>
    <m/>
    <s v="Kirsten Pedersen"/>
    <s v="Michael Barsøe Hansen"/>
    <x v="10"/>
    <x v="6"/>
    <s v="Arbejdsmarked"/>
    <s v="Ejer og anden administrator"/>
    <s v="-"/>
    <m/>
    <m/>
    <m/>
    <m/>
    <m/>
    <m/>
    <m/>
    <m/>
    <m/>
    <n v="2010"/>
    <n v="315"/>
    <n v="0"/>
  </r>
  <r>
    <x v="138"/>
    <x v="132"/>
    <s v="4760"/>
    <x v="3"/>
    <m/>
    <m/>
    <m/>
    <m/>
    <s v="0025174"/>
    <x v="3"/>
    <m/>
    <m/>
    <s v="Nyråd Vordingborg Jorder"/>
    <s v="53A"/>
    <m/>
    <m/>
    <n v="11.955835"/>
    <n v="54.999122999999997"/>
    <s v="-"/>
    <m/>
    <m/>
    <s v="Kirsten Pedersen"/>
    <s v="Michael Barsøe Hansen"/>
    <x v="2"/>
    <x v="2"/>
    <s v="Ældre"/>
    <s v="Ejer og anden administrator"/>
    <s v="-"/>
    <m/>
    <m/>
    <m/>
    <m/>
    <m/>
    <m/>
    <m/>
    <m/>
    <m/>
    <n v="2010"/>
    <n v="311"/>
    <n v="0"/>
  </r>
  <r>
    <x v="139"/>
    <x v="133"/>
    <s v="4760"/>
    <x v="3"/>
    <m/>
    <m/>
    <m/>
    <m/>
    <s v="25665"/>
    <x v="3"/>
    <m/>
    <m/>
    <s v="Nyråd Vordingborg Jorder"/>
    <s v="nr. 2 af 5 EH"/>
    <m/>
    <m/>
    <n v="11.954016899999999"/>
    <n v="54.998862000000003"/>
    <s v="-"/>
    <m/>
    <m/>
    <s v="-"/>
    <s v="-"/>
    <x v="2"/>
    <x v="2"/>
    <s v="Ældre"/>
    <s v="Ejer og anden administrator"/>
    <s v="-"/>
    <n v="3640"/>
    <n v="1721"/>
    <m/>
    <n v="1919"/>
    <n v="3621"/>
    <m/>
    <m/>
    <n v="3621"/>
    <m/>
    <n v="2009"/>
    <n v="292"/>
    <n v="0"/>
  </r>
  <r>
    <x v="140"/>
    <x v="134"/>
    <s v="4760"/>
    <x v="3"/>
    <m/>
    <m/>
    <m/>
    <m/>
    <s v="0022393"/>
    <x v="3"/>
    <m/>
    <m/>
    <s v="Nyråd Vordingborg Jorder"/>
    <s v="5, fl, G, m."/>
    <m/>
    <m/>
    <n v="11.953166"/>
    <n v="54.999827000000003"/>
    <s v="Til salg"/>
    <m/>
    <n v="0"/>
    <s v="Lene Vaupel"/>
    <s v="Michael Barsøe Hansen"/>
    <x v="16"/>
    <x v="4"/>
    <s v="Plan"/>
    <s v="Ejer og udlejer"/>
    <s v="-"/>
    <n v="106770"/>
    <n v="106077"/>
    <n v="4985"/>
    <n v="693"/>
    <n v="378"/>
    <m/>
    <n v="147"/>
    <n v="525"/>
    <m/>
    <n v="2009"/>
    <n v="241"/>
    <n v="8000"/>
  </r>
  <r>
    <x v="141"/>
    <x v="135"/>
    <s v="4760"/>
    <x v="3"/>
    <m/>
    <m/>
    <m/>
    <m/>
    <s v="0021096"/>
    <x v="5"/>
    <n v="2016"/>
    <m/>
    <s v="Vordingborg Markjorder"/>
    <s v="19  A"/>
    <m/>
    <m/>
    <n v="11.896673399999999"/>
    <n v="55.014554699999998"/>
    <s v="-"/>
    <m/>
    <n v="0"/>
    <s v="Michael Barsøe Hansen"/>
    <s v="Kirsten Pedersen"/>
    <x v="9"/>
    <x v="0"/>
    <s v="Kultur og Fritid"/>
    <s v="Ejer og bruger"/>
    <s v="-"/>
    <n v="5305"/>
    <n v="2807"/>
    <n v="943"/>
    <n v="1555"/>
    <n v="1636"/>
    <m/>
    <n v="544"/>
    <n v="2180"/>
    <n v="2169"/>
    <n v="2009"/>
    <n v="223"/>
    <n v="238002"/>
  </r>
  <r>
    <x v="142"/>
    <x v="136"/>
    <s v="4760"/>
    <x v="3"/>
    <m/>
    <m/>
    <m/>
    <m/>
    <s v="0020558"/>
    <x v="2"/>
    <n v="2016"/>
    <m/>
    <s v="Marienberg Hgd. Vordingborg Jorder"/>
    <s v="8  K"/>
    <m/>
    <m/>
    <n v="11.9022513"/>
    <n v="55.004452499999999"/>
    <s v="-"/>
    <m/>
    <n v="0"/>
    <s v="Michael Barsøe Hansen"/>
    <s v="-"/>
    <x v="9"/>
    <x v="4"/>
    <s v="Natur"/>
    <s v="-"/>
    <s v="-"/>
    <n v="131974"/>
    <n v="131508"/>
    <m/>
    <n v="466"/>
    <n v="434"/>
    <m/>
    <n v="78"/>
    <n v="512"/>
    <n v="512"/>
    <n v="2009"/>
    <n v="211"/>
    <n v="0"/>
  </r>
  <r>
    <x v="143"/>
    <x v="137"/>
    <s v="4760"/>
    <x v="3"/>
    <m/>
    <m/>
    <m/>
    <m/>
    <s v="0022164"/>
    <x v="0"/>
    <n v="2017"/>
    <m/>
    <s v="Vordingborg Markjorder"/>
    <s v="33 AL"/>
    <m/>
    <m/>
    <n v="11.9076489"/>
    <n v="55.011244099999999"/>
    <s v="-"/>
    <m/>
    <n v="0"/>
    <s v="Kirsten Pedersen"/>
    <s v="-"/>
    <x v="13"/>
    <x v="5"/>
    <s v="Fællessekretariat"/>
    <s v="Ejer og bruger"/>
    <s v="-"/>
    <n v="6575"/>
    <n v="2970"/>
    <m/>
    <n v="3605"/>
    <n v="3552"/>
    <m/>
    <n v="485"/>
    <n v="4037"/>
    <m/>
    <n v="2009"/>
    <n v="237"/>
    <n v="1458700"/>
  </r>
  <r>
    <x v="144"/>
    <x v="138"/>
    <s v="4760"/>
    <x v="3"/>
    <m/>
    <m/>
    <m/>
    <m/>
    <s v="0020954"/>
    <x v="2"/>
    <n v="2017"/>
    <m/>
    <s v="Vordingborg Markjorder"/>
    <s v="9  F"/>
    <m/>
    <m/>
    <n v="11.906987300000001"/>
    <n v="55.017109699999999"/>
    <s v="-"/>
    <m/>
    <n v="0"/>
    <s v="Kirsten Pedersen"/>
    <s v="-"/>
    <x v="22"/>
    <x v="7"/>
    <s v="Sundhed"/>
    <s v="Ejer og bruger"/>
    <s v="-"/>
    <n v="26259"/>
    <n v="23293"/>
    <m/>
    <n v="2622"/>
    <n v="3427"/>
    <n v="1405"/>
    <n v="1156"/>
    <n v="5988"/>
    <m/>
    <n v="2009"/>
    <n v="218"/>
    <n v="4714880"/>
  </r>
  <r>
    <x v="145"/>
    <x v="139"/>
    <s v="4760"/>
    <x v="3"/>
    <m/>
    <m/>
    <m/>
    <m/>
    <s v="0020663"/>
    <x v="2"/>
    <n v="2016"/>
    <m/>
    <s v="Iselinge Hgd. Vordingborg Jorder"/>
    <s v="4 CV"/>
    <m/>
    <m/>
    <n v="11.9191486"/>
    <n v="55.007897999999997"/>
    <s v="-"/>
    <m/>
    <n v="0"/>
    <s v="Michael Barsøe Hansen"/>
    <s v="Winnie Gleerup"/>
    <x v="14"/>
    <x v="1"/>
    <s v="Skoler"/>
    <s v="Ejer og bruger"/>
    <s v="-"/>
    <n v="3092"/>
    <n v="2721"/>
    <m/>
    <n v="371"/>
    <n v="742"/>
    <n v="295"/>
    <n v="363"/>
    <n v="1400"/>
    <n v="1526"/>
    <n v="2009"/>
    <n v="212"/>
    <n v="103000"/>
  </r>
  <r>
    <x v="146"/>
    <x v="140"/>
    <s v="4760"/>
    <x v="3"/>
    <m/>
    <m/>
    <m/>
    <m/>
    <s v="0020259"/>
    <x v="6"/>
    <n v="2016"/>
    <m/>
    <s v="Ore Vordingborg Jorder"/>
    <s v="34  Y"/>
    <m/>
    <m/>
    <n v="11.888923999999999"/>
    <n v="55.002079999999999"/>
    <s v="-"/>
    <m/>
    <n v="0"/>
    <s v="Michael Barsøe Hansen"/>
    <s v="-"/>
    <x v="2"/>
    <x v="2"/>
    <s v="Ældre"/>
    <s v="Ejer og anden administrator"/>
    <s v="-"/>
    <n v="21078"/>
    <n v="17470"/>
    <n v="1252"/>
    <n v="2356"/>
    <n v="4429"/>
    <m/>
    <n v="746"/>
    <n v="5175"/>
    <n v="5175"/>
    <n v="2009"/>
    <n v="207"/>
    <n v="48000"/>
  </r>
  <r>
    <x v="147"/>
    <x v="141"/>
    <s v="4780"/>
    <x v="9"/>
    <m/>
    <m/>
    <m/>
    <m/>
    <s v="0003694"/>
    <x v="2"/>
    <n v="2016"/>
    <m/>
    <s v="Stege Bygrunde"/>
    <s v="2  G"/>
    <m/>
    <m/>
    <n v="12.281954000000001"/>
    <n v="54.986744999999999"/>
    <s v="-"/>
    <m/>
    <n v="0"/>
    <s v="Kirsten Pedersen"/>
    <s v="Lene Vaupel"/>
    <x v="0"/>
    <x v="4"/>
    <s v="Plan"/>
    <s v="Ejer og bruger"/>
    <s v="-"/>
    <n v="744"/>
    <n v="579"/>
    <m/>
    <n v="165"/>
    <n v="165"/>
    <n v="41"/>
    <n v="40"/>
    <n v="246"/>
    <n v="224"/>
    <n v="2009"/>
    <n v="43"/>
    <n v="433000"/>
  </r>
  <r>
    <x v="148"/>
    <x v="142"/>
    <s v="4773"/>
    <x v="5"/>
    <m/>
    <m/>
    <m/>
    <m/>
    <s v="0002991"/>
    <x v="1"/>
    <n v="2016"/>
    <m/>
    <s v="Stensby By Kalvehave"/>
    <s v="15, V"/>
    <m/>
    <m/>
    <n v="12.0122719"/>
    <n v="54.997368999999999"/>
    <s v="-"/>
    <m/>
    <n v="0"/>
    <s v="Winnie Gleerup"/>
    <s v="Kirsten Pedersen"/>
    <x v="10"/>
    <x v="7"/>
    <s v="Sundhed"/>
    <s v="Ejer og bruger"/>
    <s v="-"/>
    <n v="1495"/>
    <n v="1185"/>
    <m/>
    <n v="310"/>
    <n v="288"/>
    <m/>
    <m/>
    <n v="288"/>
    <n v="288"/>
    <n v="2009"/>
    <n v="36"/>
    <n v="978200"/>
  </r>
  <r>
    <x v="149"/>
    <x v="143"/>
    <n v="4720"/>
    <x v="0"/>
    <m/>
    <m/>
    <m/>
    <m/>
    <m/>
    <x v="9"/>
    <m/>
    <m/>
    <m/>
    <m/>
    <m/>
    <m/>
    <m/>
    <m/>
    <m/>
    <m/>
    <m/>
    <m/>
    <m/>
    <x v="23"/>
    <x v="8"/>
    <m/>
    <s v="Ejer og bruger"/>
    <m/>
    <m/>
    <m/>
    <m/>
    <m/>
    <m/>
    <m/>
    <m/>
    <m/>
    <m/>
    <m/>
    <m/>
    <n v="0"/>
  </r>
  <r>
    <x v="150"/>
    <x v="144"/>
    <n v="4720"/>
    <x v="0"/>
    <m/>
    <m/>
    <m/>
    <m/>
    <m/>
    <x v="9"/>
    <m/>
    <m/>
    <m/>
    <m/>
    <m/>
    <m/>
    <m/>
    <m/>
    <m/>
    <m/>
    <m/>
    <m/>
    <m/>
    <x v="23"/>
    <x v="8"/>
    <m/>
    <s v="Ejer og bruger"/>
    <m/>
    <m/>
    <m/>
    <m/>
    <m/>
    <m/>
    <m/>
    <m/>
    <m/>
    <m/>
    <m/>
    <m/>
    <n v="0"/>
  </r>
  <r>
    <x v="151"/>
    <x v="145"/>
    <n v="4735"/>
    <x v="6"/>
    <m/>
    <m/>
    <m/>
    <m/>
    <m/>
    <x v="9"/>
    <m/>
    <m/>
    <m/>
    <m/>
    <m/>
    <m/>
    <m/>
    <m/>
    <m/>
    <m/>
    <m/>
    <m/>
    <m/>
    <x v="23"/>
    <x v="8"/>
    <m/>
    <s v="Ejer og bruger"/>
    <m/>
    <m/>
    <m/>
    <m/>
    <m/>
    <m/>
    <m/>
    <m/>
    <m/>
    <m/>
    <m/>
    <m/>
    <n v="0"/>
  </r>
  <r>
    <x v="152"/>
    <x v="146"/>
    <n v="4735"/>
    <x v="6"/>
    <m/>
    <m/>
    <m/>
    <m/>
    <m/>
    <x v="9"/>
    <m/>
    <m/>
    <m/>
    <m/>
    <m/>
    <m/>
    <m/>
    <m/>
    <m/>
    <m/>
    <m/>
    <m/>
    <m/>
    <x v="23"/>
    <x v="8"/>
    <m/>
    <s v="Ejer og bruger"/>
    <m/>
    <m/>
    <m/>
    <m/>
    <m/>
    <m/>
    <m/>
    <m/>
    <m/>
    <m/>
    <m/>
    <m/>
    <n v="0"/>
  </r>
  <r>
    <x v="153"/>
    <x v="147"/>
    <n v="4750"/>
    <x v="1"/>
    <m/>
    <m/>
    <m/>
    <m/>
    <m/>
    <x v="9"/>
    <m/>
    <m/>
    <m/>
    <m/>
    <m/>
    <m/>
    <m/>
    <m/>
    <m/>
    <m/>
    <m/>
    <m/>
    <m/>
    <x v="23"/>
    <x v="8"/>
    <m/>
    <s v="Ejer og bruger"/>
    <m/>
    <m/>
    <m/>
    <m/>
    <m/>
    <m/>
    <m/>
    <m/>
    <m/>
    <m/>
    <m/>
    <m/>
    <n v="0"/>
  </r>
  <r>
    <x v="154"/>
    <x v="148"/>
    <n v="4760"/>
    <x v="3"/>
    <m/>
    <m/>
    <m/>
    <m/>
    <m/>
    <x v="9"/>
    <m/>
    <m/>
    <m/>
    <m/>
    <m/>
    <m/>
    <m/>
    <m/>
    <m/>
    <m/>
    <m/>
    <m/>
    <m/>
    <x v="23"/>
    <x v="8"/>
    <m/>
    <s v="Ejer og bruger"/>
    <m/>
    <m/>
    <m/>
    <m/>
    <m/>
    <m/>
    <m/>
    <m/>
    <m/>
    <m/>
    <m/>
    <m/>
    <n v="0"/>
  </r>
  <r>
    <x v="155"/>
    <x v="149"/>
    <n v="4760"/>
    <x v="3"/>
    <m/>
    <m/>
    <m/>
    <m/>
    <m/>
    <x v="9"/>
    <m/>
    <m/>
    <m/>
    <m/>
    <m/>
    <m/>
    <m/>
    <m/>
    <m/>
    <m/>
    <m/>
    <m/>
    <m/>
    <x v="23"/>
    <x v="8"/>
    <m/>
    <s v="Ejer og bruger"/>
    <m/>
    <m/>
    <m/>
    <m/>
    <m/>
    <m/>
    <m/>
    <m/>
    <m/>
    <m/>
    <m/>
    <m/>
    <n v="0"/>
  </r>
  <r>
    <x v="156"/>
    <x v="150"/>
    <n v="4760"/>
    <x v="3"/>
    <m/>
    <m/>
    <m/>
    <m/>
    <m/>
    <x v="9"/>
    <m/>
    <m/>
    <m/>
    <m/>
    <m/>
    <m/>
    <m/>
    <m/>
    <m/>
    <m/>
    <m/>
    <m/>
    <m/>
    <x v="23"/>
    <x v="8"/>
    <m/>
    <s v="Ejer og bruger"/>
    <m/>
    <m/>
    <m/>
    <m/>
    <m/>
    <m/>
    <m/>
    <m/>
    <m/>
    <m/>
    <m/>
    <m/>
    <n v="0"/>
  </r>
  <r>
    <x v="157"/>
    <x v="151"/>
    <n v="4791"/>
    <x v="12"/>
    <m/>
    <m/>
    <m/>
    <m/>
    <m/>
    <x v="9"/>
    <m/>
    <m/>
    <m/>
    <m/>
    <m/>
    <m/>
    <m/>
    <m/>
    <m/>
    <m/>
    <m/>
    <m/>
    <m/>
    <x v="23"/>
    <x v="8"/>
    <m/>
    <s v="Ejer og bruger"/>
    <m/>
    <m/>
    <m/>
    <m/>
    <m/>
    <m/>
    <m/>
    <m/>
    <m/>
    <m/>
    <m/>
    <m/>
    <n v="0"/>
  </r>
  <r>
    <x v="158"/>
    <x v="152"/>
    <n v="4760"/>
    <x v="3"/>
    <m/>
    <m/>
    <m/>
    <m/>
    <m/>
    <x v="9"/>
    <m/>
    <m/>
    <m/>
    <m/>
    <m/>
    <m/>
    <m/>
    <m/>
    <m/>
    <m/>
    <m/>
    <m/>
    <m/>
    <x v="23"/>
    <x v="8"/>
    <m/>
    <s v="Ejer og bruger"/>
    <m/>
    <m/>
    <m/>
    <m/>
    <m/>
    <m/>
    <m/>
    <m/>
    <m/>
    <m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CCBB32-8FEB-46CF-9099-20FF687D3483}" name="Pivottabel2" cacheId="0" applyNumberFormats="0" applyBorderFormats="0" applyFontFormats="0" applyPatternFormats="0" applyAlignmentFormats="0" applyWidthHeightFormats="1" dataCaption="Værdier" updatedVersion="6" minRefreshableVersion="3" useAutoFormatting="1" itemPrintTitles="1" createdVersion="6" indent="0" compact="0" compactData="0" multipleFieldFilters="0">
  <location ref="A3:G13" firstHeaderRow="0" firstDataRow="1" firstDataCol="5"/>
  <pivotFields count="40">
    <pivotField axis="axisRow" compact="0" outline="0" subtotalTop="0" showAll="0" defaultSubtotal="0">
      <items count="1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0"/>
        <item x="151"/>
        <item x="14"/>
        <item x="15"/>
        <item x="16"/>
        <item x="152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55"/>
        <item x="49"/>
        <item x="50"/>
        <item x="51"/>
        <item x="153"/>
        <item x="156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154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14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1"/>
        <item x="110"/>
        <item x="112"/>
        <item x="113"/>
        <item x="158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5"/>
        <item x="134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57"/>
        <item x="148"/>
      </items>
    </pivotField>
    <pivotField axis="axisRow" compact="0" outline="0" subtotalTop="0" showAll="0" defaultSubtotal="0">
      <items count="153">
        <item x="49"/>
        <item x="4"/>
        <item x="144"/>
        <item x="94"/>
        <item x="16"/>
        <item x="60"/>
        <item x="113"/>
        <item x="114"/>
        <item x="68"/>
        <item x="30"/>
        <item x="43"/>
        <item x="86"/>
        <item x="27"/>
        <item x="52"/>
        <item x="95"/>
        <item x="96"/>
        <item x="5"/>
        <item x="3"/>
        <item x="117"/>
        <item x="48"/>
        <item x="84"/>
        <item x="13"/>
        <item x="78"/>
        <item x="46"/>
        <item x="41"/>
        <item x="6"/>
        <item x="28"/>
        <item x="145"/>
        <item x="107"/>
        <item x="7"/>
        <item x="109"/>
        <item x="130"/>
        <item x="80"/>
        <item x="14"/>
        <item x="8"/>
        <item x="24"/>
        <item x="15"/>
        <item x="91"/>
        <item x="100"/>
        <item x="149"/>
        <item x="58"/>
        <item x="36"/>
        <item x="42"/>
        <item x="105"/>
        <item x="61"/>
        <item x="47"/>
        <item x="67"/>
        <item x="44"/>
        <item x="152"/>
        <item x="62"/>
        <item x="56"/>
        <item x="85"/>
        <item x="151"/>
        <item x="128"/>
        <item x="125"/>
        <item x="9"/>
        <item x="10"/>
        <item x="119"/>
        <item x="93"/>
        <item x="76"/>
        <item x="32"/>
        <item x="77"/>
        <item x="136"/>
        <item x="79"/>
        <item x="83"/>
        <item x="127"/>
        <item x="116"/>
        <item x="29"/>
        <item x="106"/>
        <item x="140"/>
        <item x="2"/>
        <item x="23"/>
        <item x="72"/>
        <item x="54"/>
        <item x="141"/>
        <item x="108"/>
        <item x="31"/>
        <item x="139"/>
        <item x="25"/>
        <item x="45"/>
        <item x="120"/>
        <item x="124"/>
        <item x="123"/>
        <item x="57"/>
        <item x="126"/>
        <item x="40"/>
        <item x="0"/>
        <item x="99"/>
        <item x="63"/>
        <item x="1"/>
        <item x="37"/>
        <item x="22"/>
        <item x="55"/>
        <item x="33"/>
        <item x="34"/>
        <item x="97"/>
        <item x="75"/>
        <item x="51"/>
        <item x="150"/>
        <item x="138"/>
        <item x="104"/>
        <item x="35"/>
        <item x="53"/>
        <item x="26"/>
        <item x="64"/>
        <item x="135"/>
        <item x="69"/>
        <item x="102"/>
        <item x="11"/>
        <item x="129"/>
        <item x="59"/>
        <item x="17"/>
        <item x="90"/>
        <item x="21"/>
        <item x="20"/>
        <item x="81"/>
        <item x="112"/>
        <item x="88"/>
        <item x="12"/>
        <item x="98"/>
        <item x="103"/>
        <item x="147"/>
        <item x="146"/>
        <item x="115"/>
        <item x="87"/>
        <item x="82"/>
        <item x="38"/>
        <item x="101"/>
        <item x="18"/>
        <item x="121"/>
        <item x="122"/>
        <item x="89"/>
        <item x="70"/>
        <item x="111"/>
        <item x="66"/>
        <item x="39"/>
        <item x="148"/>
        <item x="19"/>
        <item x="50"/>
        <item x="65"/>
        <item x="137"/>
        <item x="131"/>
        <item x="132"/>
        <item x="133"/>
        <item x="134"/>
        <item x="143"/>
        <item x="71"/>
        <item x="110"/>
        <item x="92"/>
        <item x="73"/>
        <item x="74"/>
        <item x="118"/>
        <item x="142"/>
      </items>
    </pivotField>
    <pivotField compact="0" outline="0" subtotalTop="0" showAll="0" defaultSubtotal="0"/>
    <pivotField axis="axisRow" compact="0" outline="0" subtotalTop="0" showAll="0" defaultSubtotal="0">
      <items count="13">
        <item x="10"/>
        <item x="7"/>
        <item x="12"/>
        <item x="11"/>
        <item x="8"/>
        <item x="1"/>
        <item x="6"/>
        <item x="4"/>
        <item x="2"/>
        <item x="0"/>
        <item x="9"/>
        <item x="5"/>
        <item x="3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0">
        <item x="3"/>
        <item x="4"/>
        <item x="7"/>
        <item x="6"/>
        <item x="1"/>
        <item x="2"/>
        <item x="0"/>
        <item x="8"/>
        <item x="5"/>
        <item x="9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9">
        <item sd="0" x="1"/>
        <item sd="0" x="0"/>
        <item sd="0" x="3"/>
        <item sd="0" x="2"/>
        <item sd="0" x="7"/>
        <item sd="0" x="4"/>
        <item sd="0" x="6"/>
        <item sd="0" x="5"/>
        <item sd="0" x="8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</pivotFields>
  <rowFields count="5">
    <field x="24"/>
    <field x="0"/>
    <field x="1"/>
    <field x="3"/>
    <field x="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af Samlet bygnings-areal" fld="32" baseField="0" baseItem="0" numFmtId="3"/>
    <dataField name="Sum af Vedligehold" fld="39" baseField="24" baseItem="6"/>
  </dataFields>
  <formats count="163">
    <format dxfId="325">
      <pivotArea field="9" type="button" dataOnly="0" labelOnly="1" outline="0" axis="axisRow" fieldPosition="4"/>
    </format>
    <format dxfId="324">
      <pivotArea dataOnly="0" labelOnly="1" grandRow="1" outline="0" fieldPosition="0"/>
    </format>
    <format dxfId="32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6"/>
          </reference>
          <reference field="3" count="1" selected="0">
            <x v="9"/>
          </reference>
          <reference field="9" count="1">
            <x v="6"/>
          </reference>
        </references>
      </pivotArea>
    </format>
    <format dxfId="32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9"/>
          </reference>
          <reference field="3" count="1" selected="0">
            <x v="9"/>
          </reference>
          <reference field="9" count="1">
            <x v="4"/>
          </reference>
        </references>
      </pivotArea>
    </format>
    <format dxfId="321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70"/>
          </reference>
          <reference field="3" count="1" selected="0">
            <x v="9"/>
          </reference>
          <reference field="9" count="1">
            <x v="5"/>
          </reference>
        </references>
      </pivotArea>
    </format>
    <format dxfId="32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7"/>
          </reference>
          <reference field="3" count="1" selected="0">
            <x v="9"/>
          </reference>
          <reference field="9" count="1">
            <x v="4"/>
          </reference>
        </references>
      </pivotArea>
    </format>
    <format dxfId="319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"/>
          </reference>
          <reference field="3" count="1" selected="0">
            <x v="5"/>
          </reference>
          <reference field="9" count="1">
            <x v="4"/>
          </reference>
        </references>
      </pivotArea>
    </format>
    <format dxfId="318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"/>
          </reference>
          <reference field="3" count="1" selected="0">
            <x v="8"/>
          </reference>
          <reference field="9" count="1">
            <x v="0"/>
          </reference>
        </references>
      </pivotArea>
    </format>
    <format dxfId="317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5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316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3" count="1" selected="0">
            <x v="8"/>
          </reference>
          <reference field="9" count="1">
            <x v="4"/>
          </reference>
        </references>
      </pivotArea>
    </format>
    <format dxfId="315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4"/>
          </reference>
          <reference field="3" count="1" selected="0">
            <x v="7"/>
          </reference>
          <reference field="9" count="1">
            <x v="4"/>
          </reference>
        </references>
      </pivotArea>
    </format>
    <format dxfId="314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5"/>
          </reference>
          <reference field="3" count="1" selected="0">
            <x v="12"/>
          </reference>
          <reference field="9" count="1">
            <x v="1"/>
          </reference>
        </references>
      </pivotArea>
    </format>
    <format dxfId="313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56"/>
          </reference>
          <reference field="3" count="1" selected="0">
            <x v="12"/>
          </reference>
          <reference field="9" count="1">
            <x v="1"/>
          </reference>
        </references>
      </pivotArea>
    </format>
    <format dxfId="312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08"/>
          </reference>
          <reference field="3" count="1" selected="0">
            <x v="11"/>
          </reference>
          <reference field="9" count="1">
            <x v="4"/>
          </reference>
        </references>
      </pivotArea>
    </format>
    <format dxfId="311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18"/>
          </reference>
          <reference field="3" count="1" selected="0">
            <x v="6"/>
          </reference>
          <reference field="9" count="1">
            <x v="5"/>
          </reference>
        </references>
      </pivotArea>
    </format>
    <format dxfId="310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1"/>
          </reference>
          <reference field="3" count="1" selected="0">
            <x v="9"/>
          </reference>
          <reference field="9" count="1">
            <x v="0"/>
          </reference>
        </references>
      </pivotArea>
    </format>
    <format dxfId="309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2"/>
          </reference>
          <reference field="3" count="1" selected="0">
            <x v="9"/>
          </reference>
          <reference field="9" count="1">
            <x v="9"/>
          </reference>
        </references>
      </pivotArea>
    </format>
    <format dxfId="308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7"/>
          </reference>
          <reference field="3" count="1" selected="0">
            <x v="6"/>
          </reference>
          <reference field="9" count="1">
            <x v="9"/>
          </reference>
        </references>
      </pivotArea>
    </format>
    <format dxfId="307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3"/>
          </reference>
          <reference field="3" count="1" selected="0">
            <x v="1"/>
          </reference>
          <reference field="9" count="1">
            <x v="8"/>
          </reference>
        </references>
      </pivotArea>
    </format>
    <format dxfId="306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36"/>
          </reference>
          <reference field="3" count="1" selected="0">
            <x v="12"/>
          </reference>
          <reference field="9" count="1">
            <x v="3"/>
          </reference>
        </references>
      </pivotArea>
    </format>
    <format dxfId="305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4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304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22"/>
          </reference>
          <reference field="3" count="1" selected="0">
            <x v="6"/>
          </reference>
          <reference field="9" count="1">
            <x v="9"/>
          </reference>
        </references>
      </pivotArea>
    </format>
    <format dxfId="303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11"/>
          </reference>
          <reference field="3" count="1" selected="0">
            <x v="1"/>
          </reference>
          <reference field="9" count="1">
            <x v="6"/>
          </reference>
        </references>
      </pivotArea>
    </format>
    <format dxfId="302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128"/>
          </reference>
          <reference field="3" count="1" selected="0">
            <x v="5"/>
          </reference>
          <reference field="9" count="1">
            <x v="5"/>
          </reference>
        </references>
      </pivotArea>
    </format>
    <format dxfId="301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137"/>
          </reference>
          <reference field="3" count="1" selected="0">
            <x v="4"/>
          </reference>
          <reference field="9" count="1">
            <x v="4"/>
          </reference>
        </references>
      </pivotArea>
    </format>
    <format dxfId="300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114"/>
          </reference>
          <reference field="3" count="1" selected="0">
            <x v="12"/>
          </reference>
          <reference field="9" count="1">
            <x v="6"/>
          </reference>
        </references>
      </pivotArea>
    </format>
    <format dxfId="299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113"/>
          </reference>
          <reference field="3" count="1" selected="0">
            <x v="12"/>
          </reference>
          <reference field="9" count="1">
            <x v="6"/>
          </reference>
        </references>
      </pivotArea>
    </format>
    <format dxfId="298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91"/>
          </reference>
          <reference field="3" count="1" selected="0">
            <x v="12"/>
          </reference>
          <reference field="9" count="1">
            <x v="3"/>
          </reference>
        </references>
      </pivotArea>
    </format>
    <format dxfId="297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71"/>
          </reference>
          <reference field="3" count="1" selected="0">
            <x v="12"/>
          </reference>
          <reference field="9" count="1">
            <x v="3"/>
          </reference>
        </references>
      </pivotArea>
    </format>
    <format dxfId="29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35"/>
          </reference>
          <reference field="3" count="1" selected="0">
            <x v="12"/>
          </reference>
          <reference field="9" count="1">
            <x v="5"/>
          </reference>
        </references>
      </pivotArea>
    </format>
    <format dxfId="295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78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294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103"/>
          </reference>
          <reference field="3" count="1" selected="0">
            <x v="12"/>
          </reference>
          <reference field="9" count="1">
            <x v="2"/>
          </reference>
        </references>
      </pivotArea>
    </format>
    <format dxfId="293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12"/>
          </reference>
          <reference field="3" count="1" selected="0">
            <x v="5"/>
          </reference>
          <reference field="9" count="1">
            <x v="4"/>
          </reference>
        </references>
      </pivotArea>
    </format>
    <format dxfId="292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26"/>
          </reference>
          <reference field="3" count="1" selected="0">
            <x v="9"/>
          </reference>
          <reference field="9" count="1">
            <x v="5"/>
          </reference>
        </references>
      </pivotArea>
    </format>
    <format dxfId="291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67"/>
          </reference>
          <reference field="3" count="1" selected="0">
            <x v="9"/>
          </reference>
          <reference field="9" count="1">
            <x v="5"/>
          </reference>
        </references>
      </pivotArea>
    </format>
    <format dxfId="290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9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289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76"/>
          </reference>
          <reference field="3" count="1" selected="0">
            <x v="10"/>
          </reference>
          <reference field="9" count="1">
            <x v="5"/>
          </reference>
        </references>
      </pivotArea>
    </format>
    <format dxfId="288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60"/>
          </reference>
          <reference field="3" count="1" selected="0">
            <x v="9"/>
          </reference>
          <reference field="9" count="1">
            <x v="6"/>
          </reference>
        </references>
      </pivotArea>
    </format>
    <format dxfId="287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93"/>
          </reference>
          <reference field="3" count="1" selected="0">
            <x v="9"/>
          </reference>
          <reference field="9" count="1">
            <x v="3"/>
          </reference>
        </references>
      </pivotArea>
    </format>
    <format dxfId="286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94"/>
          </reference>
          <reference field="3" count="1" selected="0">
            <x v="9"/>
          </reference>
          <reference field="9" count="1">
            <x v="3"/>
          </reference>
        </references>
      </pivotArea>
    </format>
    <format dxfId="285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101"/>
          </reference>
          <reference field="3" count="1" selected="0">
            <x v="12"/>
          </reference>
          <reference field="9" count="1">
            <x v="3"/>
          </reference>
        </references>
      </pivotArea>
    </format>
    <format dxfId="284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41"/>
          </reference>
          <reference field="3" count="1" selected="0">
            <x v="9"/>
          </reference>
          <reference field="9" count="1">
            <x v="0"/>
          </reference>
        </references>
      </pivotArea>
    </format>
    <format dxfId="283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90"/>
          </reference>
          <reference field="3" count="1" selected="0">
            <x v="9"/>
          </reference>
          <reference field="9" count="1">
            <x v="3"/>
          </reference>
        </references>
      </pivotArea>
    </format>
    <format dxfId="282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126"/>
          </reference>
          <reference field="3" count="1" selected="0">
            <x v="6"/>
          </reference>
          <reference field="9" count="1">
            <x v="6"/>
          </reference>
        </references>
      </pivotArea>
    </format>
    <format dxfId="281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135"/>
          </reference>
          <reference field="3" count="1" selected="0">
            <x v="10"/>
          </reference>
          <reference field="9" count="1">
            <x v="3"/>
          </reference>
        </references>
      </pivotArea>
    </format>
    <format dxfId="280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85"/>
          </reference>
          <reference field="3" count="1" selected="0">
            <x v="9"/>
          </reference>
          <reference field="9" count="1">
            <x v="1"/>
          </reference>
        </references>
      </pivotArea>
    </format>
    <format dxfId="279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24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278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42"/>
          </reference>
          <reference field="3" count="1" selected="0">
            <x v="9"/>
          </reference>
          <reference field="9" count="1">
            <x v="4"/>
          </reference>
        </references>
      </pivotArea>
    </format>
    <format dxfId="277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10"/>
          </reference>
          <reference field="3" count="1" selected="0">
            <x v="6"/>
          </reference>
          <reference field="9" count="1">
            <x v="5"/>
          </reference>
        </references>
      </pivotArea>
    </format>
    <format dxfId="276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47"/>
          </reference>
          <reference field="3" count="1" selected="0">
            <x v="12"/>
          </reference>
          <reference field="9" count="1">
            <x v="4"/>
          </reference>
        </references>
      </pivotArea>
    </format>
    <format dxfId="275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79"/>
          </reference>
          <reference field="3" count="1" selected="0">
            <x v="0"/>
          </reference>
          <reference field="9" count="1">
            <x v="4"/>
          </reference>
        </references>
      </pivotArea>
    </format>
    <format dxfId="274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23"/>
          </reference>
          <reference field="3" count="1" selected="0">
            <x v="12"/>
          </reference>
          <reference field="9" count="1">
            <x v="8"/>
          </reference>
        </references>
      </pivotArea>
    </format>
    <format dxfId="273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45"/>
          </reference>
          <reference field="3" count="1" selected="0">
            <x v="3"/>
          </reference>
          <reference field="9" count="1">
            <x v="4"/>
          </reference>
        </references>
      </pivotArea>
    </format>
    <format dxfId="272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19"/>
          </reference>
          <reference field="3" count="1" selected="0">
            <x v="0"/>
          </reference>
          <reference field="9" count="1">
            <x v="0"/>
          </reference>
        </references>
      </pivotArea>
    </format>
    <format dxfId="271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39"/>
          </reference>
          <reference field="3" count="1" selected="0">
            <x v="12"/>
          </reference>
          <reference field="9" count="1">
            <x v="9"/>
          </reference>
        </references>
      </pivotArea>
    </format>
    <format dxfId="270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0"/>
          </reference>
          <reference field="3" count="1" selected="0">
            <x v="10"/>
          </reference>
          <reference field="9" count="1">
            <x v="5"/>
          </reference>
        </references>
      </pivotArea>
    </format>
    <format dxfId="269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138"/>
          </reference>
          <reference field="3" count="1" selected="0">
            <x v="12"/>
          </reference>
          <reference field="9" count="1">
            <x v="5"/>
          </reference>
        </references>
      </pivotArea>
    </format>
    <format dxfId="268">
      <pivotArea dataOnly="0" labelOnly="1" outline="0" fieldPosition="0">
        <references count="4">
          <reference field="0" count="1" selected="0">
            <x v="55"/>
          </reference>
          <reference field="1" count="1" selected="0">
            <x v="97"/>
          </reference>
          <reference field="3" count="1" selected="0">
            <x v="10"/>
          </reference>
          <reference field="9" count="1">
            <x v="6"/>
          </reference>
        </references>
      </pivotArea>
    </format>
    <format dxfId="267">
      <pivotArea dataOnly="0" labelOnly="1" outline="0" fieldPosition="0">
        <references count="4">
          <reference field="0" count="1" selected="0">
            <x v="56"/>
          </reference>
          <reference field="1" count="1" selected="0">
            <x v="121"/>
          </reference>
          <reference field="3" count="1" selected="0">
            <x v="5"/>
          </reference>
          <reference field="9" count="1">
            <x v="9"/>
          </reference>
        </references>
      </pivotArea>
    </format>
    <format dxfId="266">
      <pivotArea dataOnly="0" labelOnly="1" outline="0" fieldPosition="0">
        <references count="4">
          <reference field="0" count="1" selected="0">
            <x v="57"/>
          </reference>
          <reference field="1" count="1" selected="0">
            <x v="98"/>
          </reference>
          <reference field="3" count="1" selected="0">
            <x v="12"/>
          </reference>
          <reference field="9" count="1">
            <x v="9"/>
          </reference>
        </references>
      </pivotArea>
    </format>
    <format dxfId="265">
      <pivotArea dataOnly="0" labelOnly="1" outline="0" fieldPosition="0">
        <references count="4">
          <reference field="0" count="1" selected="0">
            <x v="58"/>
          </reference>
          <reference field="1" count="1" selected="0">
            <x v="13"/>
          </reference>
          <reference field="3" count="1" selected="0">
            <x v="12"/>
          </reference>
          <reference field="9" count="1">
            <x v="4"/>
          </reference>
        </references>
      </pivotArea>
    </format>
    <format dxfId="264">
      <pivotArea dataOnly="0" labelOnly="1" outline="0" fieldPosition="0">
        <references count="4">
          <reference field="0" count="1" selected="0">
            <x v="59"/>
          </reference>
          <reference field="1" count="1" selected="0">
            <x v="102"/>
          </reference>
          <reference field="3" count="1" selected="0">
            <x v="12"/>
          </reference>
          <reference field="9" count="1">
            <x v="4"/>
          </reference>
        </references>
      </pivotArea>
    </format>
    <format dxfId="263">
      <pivotArea dataOnly="0" labelOnly="1" outline="0" fieldPosition="0">
        <references count="4">
          <reference field="0" count="1" selected="0">
            <x v="60"/>
          </reference>
          <reference field="1" count="1" selected="0">
            <x v="73"/>
          </reference>
          <reference field="3" count="1" selected="0">
            <x v="12"/>
          </reference>
          <reference field="9" count="1">
            <x v="5"/>
          </reference>
        </references>
      </pivotArea>
    </format>
    <format dxfId="262">
      <pivotArea dataOnly="0" labelOnly="1" outline="0" fieldPosition="0">
        <references count="4">
          <reference field="0" count="1" selected="0">
            <x v="61"/>
          </reference>
          <reference field="1" count="1" selected="0">
            <x v="92"/>
          </reference>
          <reference field="3" count="1" selected="0">
            <x v="12"/>
          </reference>
          <reference field="9" count="1">
            <x v="5"/>
          </reference>
        </references>
      </pivotArea>
    </format>
    <format dxfId="261">
      <pivotArea dataOnly="0" labelOnly="1" outline="0" fieldPosition="0">
        <references count="4">
          <reference field="0" count="1" selected="0">
            <x v="62"/>
          </reference>
          <reference field="1" count="1" selected="0">
            <x v="50"/>
          </reference>
          <reference field="3" count="1" selected="0">
            <x v="10"/>
          </reference>
          <reference field="9" count="1">
            <x v="5"/>
          </reference>
        </references>
      </pivotArea>
    </format>
    <format dxfId="260">
      <pivotArea dataOnly="0" labelOnly="1" outline="0" fieldPosition="0">
        <references count="4">
          <reference field="0" count="1" selected="0">
            <x v="63"/>
          </reference>
          <reference field="1" count="1" selected="0">
            <x v="83"/>
          </reference>
          <reference field="3" count="1" selected="0">
            <x v="12"/>
          </reference>
          <reference field="9" count="1">
            <x v="4"/>
          </reference>
        </references>
      </pivotArea>
    </format>
    <format dxfId="259">
      <pivotArea dataOnly="0" labelOnly="1" outline="0" fieldPosition="0">
        <references count="4">
          <reference field="0" count="1" selected="0">
            <x v="64"/>
          </reference>
          <reference field="1" count="1" selected="0">
            <x v="40"/>
          </reference>
          <reference field="3" count="1" selected="0">
            <x v="9"/>
          </reference>
          <reference field="9" count="1">
            <x v="6"/>
          </reference>
        </references>
      </pivotArea>
    </format>
    <format dxfId="258">
      <pivotArea dataOnly="0" labelOnly="1" outline="0" fieldPosition="0">
        <references count="4">
          <reference field="0" count="1" selected="0">
            <x v="65"/>
          </reference>
          <reference field="1" count="1" selected="0">
            <x v="110"/>
          </reference>
          <reference field="3" count="1" selected="0">
            <x v="4"/>
          </reference>
          <reference field="9" count="1">
            <x v="3"/>
          </reference>
        </references>
      </pivotArea>
    </format>
    <format dxfId="257">
      <pivotArea dataOnly="0" labelOnly="1" outline="0" fieldPosition="0">
        <references count="4">
          <reference field="0" count="1" selected="0">
            <x v="66"/>
          </reference>
          <reference field="1" count="1" selected="0">
            <x v="5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256">
      <pivotArea dataOnly="0" labelOnly="1" outline="0" fieldPosition="0">
        <references count="4">
          <reference field="0" count="1" selected="0">
            <x v="67"/>
          </reference>
          <reference field="1" count="1" selected="0">
            <x v="44"/>
          </reference>
          <reference field="3" count="1" selected="0">
            <x v="9"/>
          </reference>
          <reference field="9" count="1">
            <x v="6"/>
          </reference>
        </references>
      </pivotArea>
    </format>
    <format dxfId="255">
      <pivotArea dataOnly="0" labelOnly="1" outline="0" fieldPosition="0">
        <references count="4">
          <reference field="0" count="1" selected="0">
            <x v="68"/>
          </reference>
          <reference field="1" count="1" selected="0">
            <x v="49"/>
          </reference>
          <reference field="3" count="1" selected="0">
            <x v="3"/>
          </reference>
          <reference field="9" count="1">
            <x v="0"/>
          </reference>
        </references>
      </pivotArea>
    </format>
    <format dxfId="254">
      <pivotArea dataOnly="0" labelOnly="1" outline="0" fieldPosition="0">
        <references count="4">
          <reference field="0" count="1" selected="0">
            <x v="69"/>
          </reference>
          <reference field="1" count="1" selected="0">
            <x v="49"/>
          </reference>
          <reference field="3" count="1" selected="0">
            <x v="3"/>
          </reference>
          <reference field="9" count="1">
            <x v="0"/>
          </reference>
        </references>
      </pivotArea>
    </format>
    <format dxfId="253">
      <pivotArea dataOnly="0" labelOnly="1" outline="0" fieldPosition="0">
        <references count="4">
          <reference field="0" count="1" selected="0">
            <x v="70"/>
          </reference>
          <reference field="1" count="1" selected="0">
            <x v="49"/>
          </reference>
          <reference field="3" count="1" selected="0">
            <x v="3"/>
          </reference>
          <reference field="9" count="1">
            <x v="6"/>
          </reference>
        </references>
      </pivotArea>
    </format>
    <format dxfId="252">
      <pivotArea dataOnly="0" labelOnly="1" outline="0" fieldPosition="0">
        <references count="4">
          <reference field="0" count="1" selected="0">
            <x v="71"/>
          </reference>
          <reference field="1" count="1" selected="0">
            <x v="88"/>
          </reference>
          <reference field="3" count="1" selected="0">
            <x v="9"/>
          </reference>
          <reference field="9" count="1">
            <x v="4"/>
          </reference>
        </references>
      </pivotArea>
    </format>
    <format dxfId="251">
      <pivotArea dataOnly="0" labelOnly="1" outline="0" fieldPosition="0">
        <references count="4">
          <reference field="0" count="1" selected="0">
            <x v="72"/>
          </reference>
          <reference field="1" count="1" selected="0">
            <x v="104"/>
          </reference>
          <reference field="3" count="1" selected="0">
            <x v="2"/>
          </reference>
          <reference field="9" count="1">
            <x v="0"/>
          </reference>
        </references>
      </pivotArea>
    </format>
    <format dxfId="250">
      <pivotArea dataOnly="0" labelOnly="1" outline="0" fieldPosition="0">
        <references count="4">
          <reference field="0" count="1" selected="0">
            <x v="73"/>
          </reference>
          <reference field="1" count="1" selected="0">
            <x v="139"/>
          </reference>
          <reference field="3" count="1" selected="0">
            <x v="10"/>
          </reference>
          <reference field="9" count="1">
            <x v="4"/>
          </reference>
        </references>
      </pivotArea>
    </format>
    <format dxfId="249">
      <pivotArea dataOnly="0" labelOnly="1" outline="0" fieldPosition="0">
        <references count="4">
          <reference field="0" count="1" selected="0">
            <x v="74"/>
          </reference>
          <reference field="1" count="1" selected="0">
            <x v="134"/>
          </reference>
          <reference field="3" count="1" selected="0">
            <x v="12"/>
          </reference>
          <reference field="9" count="1">
            <x v="8"/>
          </reference>
        </references>
      </pivotArea>
    </format>
    <format dxfId="248">
      <pivotArea dataOnly="0" labelOnly="1" outline="0" fieldPosition="0">
        <references count="4">
          <reference field="0" count="1" selected="0">
            <x v="75"/>
          </reference>
          <reference field="1" count="1" selected="0">
            <x v="136"/>
          </reference>
          <reference field="3" count="1" selected="0">
            <x v="12"/>
          </reference>
          <reference field="9" count="1">
            <x v="9"/>
          </reference>
        </references>
      </pivotArea>
    </format>
    <format dxfId="247">
      <pivotArea dataOnly="0" labelOnly="1" outline="0" fieldPosition="0">
        <references count="4">
          <reference field="0" count="1" selected="0">
            <x v="76"/>
          </reference>
          <reference field="1" count="1" selected="0">
            <x v="46"/>
          </reference>
          <reference field="3" count="1" selected="0">
            <x v="6"/>
          </reference>
          <reference field="9" count="1">
            <x v="5"/>
          </reference>
        </references>
      </pivotArea>
    </format>
    <format dxfId="246">
      <pivotArea dataOnly="0" labelOnly="1" outline="0" fieldPosition="0">
        <references count="4">
          <reference field="0" count="1" selected="0">
            <x v="77"/>
          </reference>
          <reference field="1" count="1" selected="0">
            <x v="8"/>
          </reference>
          <reference field="3" count="1" selected="0">
            <x v="12"/>
          </reference>
          <reference field="9" count="1">
            <x v="4"/>
          </reference>
        </references>
      </pivotArea>
    </format>
    <format dxfId="245">
      <pivotArea dataOnly="0" labelOnly="1" outline="0" fieldPosition="0">
        <references count="4">
          <reference field="0" count="1" selected="0">
            <x v="78"/>
          </reference>
          <reference field="1" count="1" selected="0">
            <x v="106"/>
          </reference>
          <reference field="3" count="1" selected="0">
            <x v="11"/>
          </reference>
          <reference field="9" count="1">
            <x v="4"/>
          </reference>
        </references>
      </pivotArea>
    </format>
    <format dxfId="244">
      <pivotArea dataOnly="0" labelOnly="1" outline="0" fieldPosition="0">
        <references count="4">
          <reference field="0" count="1" selected="0">
            <x v="79"/>
          </reference>
          <reference field="1" count="1" selected="0">
            <x v="132"/>
          </reference>
          <reference field="3" count="1" selected="0">
            <x v="12"/>
          </reference>
          <reference field="9" count="1">
            <x v="1"/>
          </reference>
        </references>
      </pivotArea>
    </format>
    <format dxfId="243">
      <pivotArea dataOnly="0" labelOnly="1" outline="0" fieldPosition="0">
        <references count="4">
          <reference field="0" count="1" selected="0">
            <x v="80"/>
          </reference>
          <reference field="1" count="1" selected="0">
            <x v="146"/>
          </reference>
          <reference field="3" count="1" selected="0">
            <x v="5"/>
          </reference>
          <reference field="9" count="1">
            <x v="5"/>
          </reference>
        </references>
      </pivotArea>
    </format>
    <format dxfId="242">
      <pivotArea dataOnly="0" labelOnly="1" outline="0" fieldPosition="0">
        <references count="4">
          <reference field="0" count="1" selected="0">
            <x v="81"/>
          </reference>
          <reference field="1" count="1" selected="0">
            <x v="72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241">
      <pivotArea dataOnly="0" labelOnly="1" outline="0" fieldPosition="0">
        <references count="4">
          <reference field="0" count="1" selected="0">
            <x v="82"/>
          </reference>
          <reference field="1" count="1" selected="0">
            <x v="149"/>
          </reference>
          <reference field="3" count="1" selected="0">
            <x v="4"/>
          </reference>
          <reference field="9" count="1">
            <x v="3"/>
          </reference>
        </references>
      </pivotArea>
    </format>
    <format dxfId="240">
      <pivotArea dataOnly="0" labelOnly="1" outline="0" fieldPosition="0">
        <references count="4">
          <reference field="0" count="1" selected="0">
            <x v="83"/>
          </reference>
          <reference field="1" count="1" selected="0">
            <x v="150"/>
          </reference>
          <reference field="3" count="1" selected="0">
            <x v="11"/>
          </reference>
          <reference field="9" count="1">
            <x v="4"/>
          </reference>
        </references>
      </pivotArea>
    </format>
    <format dxfId="239">
      <pivotArea dataOnly="0" labelOnly="1" outline="0" fieldPosition="0">
        <references count="4">
          <reference field="0" count="1" selected="0">
            <x v="84"/>
          </reference>
          <reference field="1" count="1" selected="0">
            <x v="96"/>
          </reference>
          <reference field="3" count="1" selected="0">
            <x v="10"/>
          </reference>
          <reference field="9" count="1">
            <x v="4"/>
          </reference>
        </references>
      </pivotArea>
    </format>
    <format dxfId="238">
      <pivotArea dataOnly="0" labelOnly="1" outline="0" fieldPosition="0">
        <references count="4">
          <reference field="0" count="1" selected="0">
            <x v="85"/>
          </reference>
          <reference field="1" count="1" selected="0">
            <x v="59"/>
          </reference>
          <reference field="3" count="1" selected="0">
            <x v="5"/>
          </reference>
          <reference field="9" count="1">
            <x v="5"/>
          </reference>
        </references>
      </pivotArea>
    </format>
    <format dxfId="237">
      <pivotArea dataOnly="0" labelOnly="1" outline="0" fieldPosition="0">
        <references count="4">
          <reference field="0" count="1" selected="0">
            <x v="86"/>
          </reference>
          <reference field="1" count="1" selected="0">
            <x v="61"/>
          </reference>
          <reference field="3" count="1" selected="0">
            <x v="12"/>
          </reference>
          <reference field="9" count="1">
            <x v="4"/>
          </reference>
        </references>
      </pivotArea>
    </format>
    <format dxfId="236">
      <pivotArea dataOnly="0" labelOnly="1" outline="0" fieldPosition="0">
        <references count="4">
          <reference field="0" count="1" selected="0">
            <x v="87"/>
          </reference>
          <reference field="1" count="1" selected="0">
            <x v="22"/>
          </reference>
          <reference field="3" count="1" selected="0">
            <x v="12"/>
          </reference>
          <reference field="9" count="1">
            <x v="8"/>
          </reference>
        </references>
      </pivotArea>
    </format>
    <format dxfId="235">
      <pivotArea dataOnly="0" labelOnly="1" outline="0" fieldPosition="0">
        <references count="4">
          <reference field="0" count="1" selected="0">
            <x v="88"/>
          </reference>
          <reference field="1" count="1" selected="0">
            <x v="63"/>
          </reference>
          <reference field="3" count="1" selected="0">
            <x v="12"/>
          </reference>
          <reference field="9" count="1">
            <x v="3"/>
          </reference>
        </references>
      </pivotArea>
    </format>
    <format dxfId="234">
      <pivotArea dataOnly="0" labelOnly="1" outline="0" fieldPosition="0">
        <references count="4">
          <reference field="0" count="1" selected="0">
            <x v="89"/>
          </reference>
          <reference field="1" count="1" selected="0">
            <x v="32"/>
          </reference>
          <reference field="3" count="1" selected="0">
            <x v="10"/>
          </reference>
          <reference field="9" count="1">
            <x v="6"/>
          </reference>
        </references>
      </pivotArea>
    </format>
    <format dxfId="233">
      <pivotArea dataOnly="0" labelOnly="1" outline="0" fieldPosition="0">
        <references count="4">
          <reference field="0" count="1" selected="0">
            <x v="90"/>
          </reference>
          <reference field="1" count="1" selected="0">
            <x v="115"/>
          </reference>
          <reference field="3" count="1" selected="0">
            <x v="10"/>
          </reference>
          <reference field="9" count="1">
            <x v="0"/>
          </reference>
        </references>
      </pivotArea>
    </format>
    <format dxfId="232">
      <pivotArea dataOnly="0" labelOnly="1" outline="0" fieldPosition="0">
        <references count="4">
          <reference field="0" count="1" selected="0">
            <x v="91"/>
          </reference>
          <reference field="1" count="1" selected="0">
            <x v="125"/>
          </reference>
          <reference field="3" count="1" selected="0">
            <x v="10"/>
          </reference>
          <reference field="9" count="1">
            <x v="0"/>
          </reference>
        </references>
      </pivotArea>
    </format>
    <format dxfId="231">
      <pivotArea dataOnly="0" labelOnly="1" outline="0" fieldPosition="0">
        <references count="4">
          <reference field="0" count="1" selected="0">
            <x v="92"/>
          </reference>
          <reference field="1" count="1" selected="0">
            <x v="64"/>
          </reference>
          <reference field="3" count="1" selected="0">
            <x v="10"/>
          </reference>
          <reference field="9" count="1">
            <x v="4"/>
          </reference>
        </references>
      </pivotArea>
    </format>
    <format dxfId="230">
      <pivotArea dataOnly="0" labelOnly="1" outline="0" fieldPosition="0">
        <references count="4">
          <reference field="0" count="1" selected="0">
            <x v="93"/>
          </reference>
          <reference field="1" count="1" selected="0">
            <x v="20"/>
          </reference>
          <reference field="3" count="1" selected="0">
            <x v="0"/>
          </reference>
          <reference field="9" count="1">
            <x v="5"/>
          </reference>
        </references>
      </pivotArea>
    </format>
    <format dxfId="229">
      <pivotArea dataOnly="0" labelOnly="1" outline="0" fieldPosition="0">
        <references count="4">
          <reference field="0" count="1" selected="0">
            <x v="94"/>
          </reference>
          <reference field="1" count="1" selected="0">
            <x v="51"/>
          </reference>
          <reference field="3" count="1" selected="0">
            <x v="10"/>
          </reference>
          <reference field="9" count="1">
            <x v="5"/>
          </reference>
        </references>
      </pivotArea>
    </format>
    <format dxfId="228">
      <pivotArea dataOnly="0" labelOnly="1" outline="0" fieldPosition="0">
        <references count="4">
          <reference field="0" count="1" selected="0">
            <x v="95"/>
          </reference>
          <reference field="1" count="1" selected="0">
            <x v="11"/>
          </reference>
          <reference field="3" count="1" selected="0">
            <x v="10"/>
          </reference>
          <reference field="9" count="1">
            <x v="4"/>
          </reference>
        </references>
      </pivotArea>
    </format>
    <format dxfId="227">
      <pivotArea dataOnly="0" labelOnly="1" outline="0" fieldPosition="0">
        <references count="4">
          <reference field="0" count="1" selected="0">
            <x v="96"/>
          </reference>
          <reference field="1" count="1" selected="0">
            <x v="124"/>
          </reference>
          <reference field="3" count="1" selected="0">
            <x v="10"/>
          </reference>
          <reference field="9" count="1">
            <x v="0"/>
          </reference>
        </references>
      </pivotArea>
    </format>
    <format dxfId="226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145"/>
          </reference>
          <reference field="3" count="1" selected="0">
            <x v="9"/>
          </reference>
          <reference field="9" count="1">
            <x v="9"/>
          </reference>
        </references>
      </pivotArea>
    </format>
    <format dxfId="225">
      <pivotArea dataOnly="0" labelOnly="1" outline="0" fieldPosition="0">
        <references count="4">
          <reference field="0" count="1" selected="0">
            <x v="98"/>
          </reference>
          <reference field="1" count="1" selected="0">
            <x v="117"/>
          </reference>
          <reference field="3" count="1" selected="0">
            <x v="12"/>
          </reference>
          <reference field="9" count="1">
            <x v="6"/>
          </reference>
        </references>
      </pivotArea>
    </format>
    <format dxfId="224">
      <pivotArea dataOnly="0" labelOnly="1" outline="0" fieldPosition="0">
        <references count="4">
          <reference field="0" count="1" selected="0">
            <x v="99"/>
          </reference>
          <reference field="1" count="1" selected="0">
            <x v="131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223">
      <pivotArea dataOnly="0" labelOnly="1" outline="0" fieldPosition="0">
        <references count="4">
          <reference field="0" count="1" selected="0">
            <x v="100"/>
          </reference>
          <reference field="1" count="1" selected="0">
            <x v="112"/>
          </reference>
          <reference field="3" count="1" selected="0">
            <x v="12"/>
          </reference>
          <reference field="9" count="1">
            <x v="6"/>
          </reference>
        </references>
      </pivotArea>
    </format>
    <format dxfId="222">
      <pivotArea dataOnly="0" labelOnly="1" outline="0" fieldPosition="0">
        <references count="4">
          <reference field="0" count="1" selected="0">
            <x v="101"/>
          </reference>
          <reference field="1" count="1" selected="0">
            <x v="37"/>
          </reference>
          <reference field="3" count="1" selected="0">
            <x v="10"/>
          </reference>
          <reference field="9" count="1">
            <x v="0"/>
          </reference>
        </references>
      </pivotArea>
    </format>
    <format dxfId="221">
      <pivotArea dataOnly="0" labelOnly="1" outline="0" fieldPosition="0">
        <references count="4">
          <reference field="0" count="1" selected="0">
            <x v="102"/>
          </reference>
          <reference field="1" count="1" selected="0">
            <x v="148"/>
          </reference>
          <reference field="3" count="1" selected="0">
            <x v="9"/>
          </reference>
          <reference field="9" count="1">
            <x v="4"/>
          </reference>
        </references>
      </pivotArea>
    </format>
    <format dxfId="220">
      <pivotArea dataOnly="0" labelOnly="1" outline="0" fieldPosition="0">
        <references count="4">
          <reference field="0" count="1" selected="0">
            <x v="103"/>
          </reference>
          <reference field="1" count="1" selected="0">
            <x v="58"/>
          </reference>
          <reference field="3" count="1" selected="0">
            <x v="9"/>
          </reference>
          <reference field="9" count="1">
            <x v="4"/>
          </reference>
        </references>
      </pivotArea>
    </format>
    <format dxfId="219">
      <pivotArea dataOnly="0" labelOnly="1" outline="0" fieldPosition="0">
        <references count="4">
          <reference field="0" count="1" selected="0">
            <x v="104"/>
          </reference>
          <reference field="1" count="1" selected="0">
            <x v="3"/>
          </reference>
          <reference field="3" count="1" selected="0">
            <x v="9"/>
          </reference>
          <reference field="9" count="1">
            <x v="6"/>
          </reference>
        </references>
      </pivotArea>
    </format>
    <format dxfId="218">
      <pivotArea dataOnly="0" labelOnly="1" outline="0" fieldPosition="0">
        <references count="4">
          <reference field="0" count="1" selected="0">
            <x v="105"/>
          </reference>
          <reference field="1" count="1" selected="0">
            <x v="14"/>
          </reference>
          <reference field="3" count="1" selected="0">
            <x v="9"/>
          </reference>
          <reference field="9" count="1">
            <x v="0"/>
          </reference>
        </references>
      </pivotArea>
    </format>
    <format dxfId="217">
      <pivotArea dataOnly="0" labelOnly="1" outline="0" fieldPosition="0">
        <references count="4">
          <reference field="0" count="1" selected="0">
            <x v="106"/>
          </reference>
          <reference field="1" count="1" selected="0">
            <x v="15"/>
          </reference>
          <reference field="3" count="1" selected="0">
            <x v="9"/>
          </reference>
          <reference field="9" count="1">
            <x v="4"/>
          </reference>
        </references>
      </pivotArea>
    </format>
    <format dxfId="216">
      <pivotArea dataOnly="0" labelOnly="1" outline="0" fieldPosition="0">
        <references count="4">
          <reference field="0" count="1" selected="0">
            <x v="107"/>
          </reference>
          <reference field="1" count="1" selected="0">
            <x v="95"/>
          </reference>
          <reference field="3" count="1" selected="0">
            <x v="9"/>
          </reference>
          <reference field="9" count="1">
            <x v="0"/>
          </reference>
        </references>
      </pivotArea>
    </format>
    <format dxfId="215">
      <pivotArea dataOnly="0" labelOnly="1" outline="0" fieldPosition="0">
        <references count="4">
          <reference field="0" count="1" selected="0">
            <x v="108"/>
          </reference>
          <reference field="1" count="1" selected="0">
            <x v="119"/>
          </reference>
          <reference field="3" count="1" selected="0">
            <x v="9"/>
          </reference>
          <reference field="9" count="1">
            <x v="0"/>
          </reference>
        </references>
      </pivotArea>
    </format>
    <format dxfId="214">
      <pivotArea dataOnly="0" labelOnly="1" outline="0" fieldPosition="0">
        <references count="4">
          <reference field="0" count="1" selected="0">
            <x v="109"/>
          </reference>
          <reference field="1" count="1" selected="0">
            <x v="87"/>
          </reference>
          <reference field="3" count="1" selected="0">
            <x v="9"/>
          </reference>
          <reference field="9" count="1">
            <x v="1"/>
          </reference>
        </references>
      </pivotArea>
    </format>
    <format dxfId="213">
      <pivotArea dataOnly="0" labelOnly="1" outline="0" fieldPosition="0">
        <references count="4">
          <reference field="0" count="1" selected="0">
            <x v="110"/>
          </reference>
          <reference field="1" count="1" selected="0">
            <x v="38"/>
          </reference>
          <reference field="3" count="1" selected="0">
            <x v="9"/>
          </reference>
          <reference field="9" count="1">
            <x v="0"/>
          </reference>
        </references>
      </pivotArea>
    </format>
    <format dxfId="212">
      <pivotArea dataOnly="0" labelOnly="1" outline="0" fieldPosition="0">
        <references count="4">
          <reference field="0" count="1" selected="0">
            <x v="111"/>
          </reference>
          <reference field="1" count="1" selected="0">
            <x v="127"/>
          </reference>
          <reference field="3" count="1" selected="0">
            <x v="9"/>
          </reference>
          <reference field="9" count="1">
            <x v="5"/>
          </reference>
        </references>
      </pivotArea>
    </format>
    <format dxfId="211">
      <pivotArea dataOnly="0" labelOnly="1" outline="0" fieldPosition="0">
        <references count="4">
          <reference field="0" count="1" selected="0">
            <x v="112"/>
          </reference>
          <reference field="1" count="1" selected="0">
            <x v="107"/>
          </reference>
          <reference field="3" count="1" selected="0">
            <x v="9"/>
          </reference>
          <reference field="9" count="1">
            <x v="4"/>
          </reference>
        </references>
      </pivotArea>
    </format>
    <format dxfId="210">
      <pivotArea dataOnly="0" labelOnly="1" outline="0" fieldPosition="0">
        <references count="4">
          <reference field="0" count="1" selected="0">
            <x v="113"/>
          </reference>
          <reference field="1" count="1" selected="0">
            <x v="120"/>
          </reference>
          <reference field="3" count="1" selected="0">
            <x v="9"/>
          </reference>
          <reference field="9" count="1">
            <x v="5"/>
          </reference>
        </references>
      </pivotArea>
    </format>
    <format dxfId="209">
      <pivotArea dataOnly="0" labelOnly="1" outline="0" fieldPosition="0">
        <references count="4">
          <reference field="0" count="1" selected="0">
            <x v="114"/>
          </reference>
          <reference field="1" count="1" selected="0">
            <x v="100"/>
          </reference>
          <reference field="3" count="1" selected="0">
            <x v="12"/>
          </reference>
          <reference field="9" count="1">
            <x v="4"/>
          </reference>
        </references>
      </pivotArea>
    </format>
    <format dxfId="208">
      <pivotArea dataOnly="0" labelOnly="1" outline="0" fieldPosition="0">
        <references count="4">
          <reference field="0" count="1" selected="0">
            <x v="115"/>
          </reference>
          <reference field="1" count="1" selected="0">
            <x v="43"/>
          </reference>
          <reference field="3" count="1" selected="0">
            <x v="11"/>
          </reference>
          <reference field="9" count="1">
            <x v="4"/>
          </reference>
        </references>
      </pivotArea>
    </format>
    <format dxfId="207">
      <pivotArea dataOnly="0" labelOnly="1" outline="0" fieldPosition="0">
        <references count="4">
          <reference field="0" count="1" selected="0">
            <x v="116"/>
          </reference>
          <reference field="1" count="1" selected="0">
            <x v="68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206">
      <pivotArea dataOnly="0" labelOnly="1" outline="0" fieldPosition="0">
        <references count="4">
          <reference field="0" count="1" selected="0">
            <x v="117"/>
          </reference>
          <reference field="1" count="1" selected="0">
            <x v="28"/>
          </reference>
          <reference field="3" count="1" selected="0">
            <x v="4"/>
          </reference>
          <reference field="9" count="1">
            <x v="5"/>
          </reference>
        </references>
      </pivotArea>
    </format>
    <format dxfId="205">
      <pivotArea dataOnly="0" labelOnly="1" outline="0" fieldPosition="0">
        <references count="4">
          <reference field="0" count="1" selected="0">
            <x v="118"/>
          </reference>
          <reference field="1" count="1" selected="0">
            <x v="30"/>
          </reference>
          <reference field="3" count="1" selected="0">
            <x v="0"/>
          </reference>
          <reference field="9" count="1">
            <x v="4"/>
          </reference>
        </references>
      </pivotArea>
    </format>
    <format dxfId="204">
      <pivotArea dataOnly="0" labelOnly="1" outline="0" fieldPosition="0">
        <references count="4">
          <reference field="0" count="1" selected="0">
            <x v="119"/>
          </reference>
          <reference field="1" count="1" selected="0">
            <x v="75"/>
          </reference>
          <reference field="3" count="1" selected="0">
            <x v="10"/>
          </reference>
          <reference field="9" count="1">
            <x v="3"/>
          </reference>
        </references>
      </pivotArea>
    </format>
    <format dxfId="203">
      <pivotArea dataOnly="0" labelOnly="1" outline="0" fieldPosition="0">
        <references count="4">
          <reference field="0" count="1" selected="0">
            <x v="120"/>
          </reference>
          <reference field="1" count="1" selected="0">
            <x v="147"/>
          </reference>
          <reference field="3" count="1" selected="0">
            <x v="6"/>
          </reference>
          <reference field="9" count="1">
            <x v="5"/>
          </reference>
        </references>
      </pivotArea>
    </format>
    <format dxfId="202">
      <pivotArea dataOnly="0" labelOnly="1" outline="0" fieldPosition="0">
        <references count="4">
          <reference field="0" count="1" selected="0">
            <x v="121"/>
          </reference>
          <reference field="1" count="1" selected="0">
            <x v="133"/>
          </reference>
          <reference field="3" count="1" selected="0">
            <x v="2"/>
          </reference>
          <reference field="9" count="1">
            <x v="1"/>
          </reference>
        </references>
      </pivotArea>
    </format>
    <format dxfId="201">
      <pivotArea dataOnly="0" labelOnly="1" outline="0" fieldPosition="0">
        <references count="4">
          <reference field="0" count="1" selected="0">
            <x v="122"/>
          </reference>
          <reference field="1" count="1" selected="0">
            <x v="48"/>
          </reference>
          <reference field="3" count="1" selected="0">
            <x v="12"/>
          </reference>
          <reference field="9" count="1">
            <x v="9"/>
          </reference>
        </references>
      </pivotArea>
    </format>
    <format dxfId="200">
      <pivotArea dataOnly="0" labelOnly="1" outline="0" fieldPosition="0">
        <references count="4">
          <reference field="0" count="1" selected="0">
            <x v="123"/>
          </reference>
          <reference field="1" count="1" selected="0">
            <x v="116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199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6"/>
          </reference>
          <reference field="3" count="1" selected="0">
            <x v="12"/>
          </reference>
          <reference field="9" count="1">
            <x v="5"/>
          </reference>
        </references>
      </pivotArea>
    </format>
    <format dxfId="198">
      <pivotArea dataOnly="0" labelOnly="1" outline="0" fieldPosition="0">
        <references count="4">
          <reference field="0" count="1" selected="0">
            <x v="125"/>
          </reference>
          <reference field="1" count="1" selected="0">
            <x v="7"/>
          </reference>
          <reference field="3" count="1" selected="0">
            <x v="12"/>
          </reference>
          <reference field="9" count="1">
            <x v="5"/>
          </reference>
        </references>
      </pivotArea>
    </format>
    <format dxfId="197">
      <pivotArea dataOnly="0" labelOnly="1" outline="0" fieldPosition="0">
        <references count="4">
          <reference field="0" count="1" selected="0">
            <x v="126"/>
          </reference>
          <reference field="1" count="1" selected="0">
            <x v="123"/>
          </reference>
          <reference field="3" count="1" selected="0">
            <x v="10"/>
          </reference>
          <reference field="9" count="1">
            <x v="5"/>
          </reference>
        </references>
      </pivotArea>
    </format>
    <format dxfId="196">
      <pivotArea dataOnly="0" labelOnly="1" outline="0" fieldPosition="0">
        <references count="4">
          <reference field="0" count="1" selected="0">
            <x v="127"/>
          </reference>
          <reference field="1" count="1" selected="0">
            <x v="66"/>
          </reference>
          <reference field="3" count="1" selected="0">
            <x v="10"/>
          </reference>
          <reference field="9" count="1">
            <x v="5"/>
          </reference>
        </references>
      </pivotArea>
    </format>
    <format dxfId="195">
      <pivotArea dataOnly="0" labelOnly="1" outline="0" fieldPosition="0">
        <references count="4">
          <reference field="0" count="1" selected="0">
            <x v="128"/>
          </reference>
          <reference field="1" count="1" selected="0">
            <x v="18"/>
          </reference>
          <reference field="3" count="1" selected="0">
            <x v="10"/>
          </reference>
          <reference field="9" count="1">
            <x v="0"/>
          </reference>
        </references>
      </pivotArea>
    </format>
    <format dxfId="194">
      <pivotArea dataOnly="0" labelOnly="1" outline="0" fieldPosition="0">
        <references count="4">
          <reference field="0" count="1" selected="0">
            <x v="129"/>
          </reference>
          <reference field="1" count="1" selected="0">
            <x v="151"/>
          </reference>
          <reference field="3" count="1" selected="0">
            <x v="11"/>
          </reference>
          <reference field="9" count="1">
            <x v="8"/>
          </reference>
        </references>
      </pivotArea>
    </format>
    <format dxfId="193">
      <pivotArea dataOnly="0" labelOnly="1" outline="0" fieldPosition="0">
        <references count="4">
          <reference field="0" count="1" selected="0">
            <x v="130"/>
          </reference>
          <reference field="1" count="1" selected="0">
            <x v="57"/>
          </reference>
          <reference field="3" count="1" selected="0">
            <x v="10"/>
          </reference>
          <reference field="9" count="1">
            <x v="5"/>
          </reference>
        </references>
      </pivotArea>
    </format>
    <format dxfId="192">
      <pivotArea dataOnly="0" labelOnly="1" outline="0" fieldPosition="0">
        <references count="4">
          <reference field="0" count="1" selected="0">
            <x v="131"/>
          </reference>
          <reference field="1" count="1" selected="0">
            <x v="80"/>
          </reference>
          <reference field="3" count="1" selected="0">
            <x v="9"/>
          </reference>
          <reference field="9" count="1">
            <x v="6"/>
          </reference>
        </references>
      </pivotArea>
    </format>
    <format dxfId="191">
      <pivotArea dataOnly="0" labelOnly="1" outline="0" fieldPosition="0">
        <references count="4">
          <reference field="0" count="1" selected="0">
            <x v="132"/>
          </reference>
          <reference field="1" count="1" selected="0">
            <x v="129"/>
          </reference>
          <reference field="3" count="1" selected="0">
            <x v="5"/>
          </reference>
          <reference field="9" count="1">
            <x v="4"/>
          </reference>
        </references>
      </pivotArea>
    </format>
    <format dxfId="190">
      <pivotArea dataOnly="0" labelOnly="1" outline="0" fieldPosition="0">
        <references count="4">
          <reference field="0" count="1" selected="0">
            <x v="133"/>
          </reference>
          <reference field="1" count="1" selected="0">
            <x v="130"/>
          </reference>
          <reference field="3" count="1" selected="0">
            <x v="12"/>
          </reference>
          <reference field="9" count="1">
            <x v="1"/>
          </reference>
        </references>
      </pivotArea>
    </format>
    <format dxfId="189">
      <pivotArea dataOnly="0" labelOnly="1" outline="0" fieldPosition="0">
        <references count="4">
          <reference field="0" count="1" selected="0">
            <x v="134"/>
          </reference>
          <reference field="1" count="1" selected="0">
            <x v="82"/>
          </reference>
          <reference field="3" count="1" selected="0">
            <x v="12"/>
          </reference>
          <reference field="9" count="1">
            <x v="4"/>
          </reference>
        </references>
      </pivotArea>
    </format>
    <format dxfId="188">
      <pivotArea dataOnly="0" labelOnly="1" outline="0" fieldPosition="0">
        <references count="4">
          <reference field="0" count="1" selected="0">
            <x v="135"/>
          </reference>
          <reference field="1" count="1" selected="0">
            <x v="81"/>
          </reference>
          <reference field="3" count="1" selected="0">
            <x v="12"/>
          </reference>
          <reference field="9" count="1">
            <x v="4"/>
          </reference>
        </references>
      </pivotArea>
    </format>
    <format dxfId="187">
      <pivotArea dataOnly="0" labelOnly="1" outline="0" fieldPosition="0">
        <references count="4">
          <reference field="0" count="1" selected="0">
            <x v="136"/>
          </reference>
          <reference field="1" count="1" selected="0">
            <x v="54"/>
          </reference>
          <reference field="3" count="1" selected="0">
            <x v="10"/>
          </reference>
          <reference field="9" count="1">
            <x v="0"/>
          </reference>
        </references>
      </pivotArea>
    </format>
    <format dxfId="186">
      <pivotArea dataOnly="0" labelOnly="1" outline="0" fieldPosition="0">
        <references count="4">
          <reference field="0" count="1" selected="0">
            <x v="137"/>
          </reference>
          <reference field="1" count="1" selected="0">
            <x v="84"/>
          </reference>
          <reference field="3" count="1" selected="0">
            <x v="12"/>
          </reference>
          <reference field="9" count="1">
            <x v="7"/>
          </reference>
        </references>
      </pivotArea>
    </format>
    <format dxfId="185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65"/>
          </reference>
          <reference field="3" count="1" selected="0">
            <x v="12"/>
          </reference>
          <reference field="9" count="1">
            <x v="4"/>
          </reference>
        </references>
      </pivotArea>
    </format>
    <format dxfId="184">
      <pivotArea dataOnly="0" labelOnly="1" outline="0" fieldPosition="0">
        <references count="4">
          <reference field="0" count="1" selected="0">
            <x v="139"/>
          </reference>
          <reference field="1" count="1" selected="0">
            <x v="53"/>
          </reference>
          <reference field="3" count="1" selected="0">
            <x v="10"/>
          </reference>
          <reference field="9" count="1">
            <x v="7"/>
          </reference>
        </references>
      </pivotArea>
    </format>
    <format dxfId="183">
      <pivotArea dataOnly="0" labelOnly="1" outline="0" fieldPosition="0">
        <references count="4">
          <reference field="0" count="1" selected="0">
            <x v="140"/>
          </reference>
          <reference field="1" count="1" selected="0">
            <x v="109"/>
          </reference>
          <reference field="3" count="1" selected="0">
            <x v="4"/>
          </reference>
          <reference field="9" count="1">
            <x v="0"/>
          </reference>
        </references>
      </pivotArea>
    </format>
    <format dxfId="182">
      <pivotArea dataOnly="0" labelOnly="1" outline="0" fieldPosition="0">
        <references count="4">
          <reference field="0" count="1" selected="0">
            <x v="141"/>
          </reference>
          <reference field="1" count="1" selected="0">
            <x v="31"/>
          </reference>
          <reference field="3" count="1" selected="0">
            <x v="10"/>
          </reference>
          <reference field="9" count="1">
            <x v="7"/>
          </reference>
        </references>
      </pivotArea>
    </format>
    <format dxfId="181">
      <pivotArea dataOnly="0" labelOnly="1" outline="0" fieldPosition="0">
        <references count="4">
          <reference field="0" count="1" selected="0">
            <x v="142"/>
          </reference>
          <reference field="1" count="1" selected="0">
            <x v="141"/>
          </reference>
          <reference field="3" count="1" selected="0">
            <x v="3"/>
          </reference>
          <reference field="9" count="1">
            <x v="8"/>
          </reference>
        </references>
      </pivotArea>
    </format>
    <format dxfId="180">
      <pivotArea dataOnly="0" labelOnly="1" outline="0" fieldPosition="0">
        <references count="4">
          <reference field="0" count="1" selected="0">
            <x v="143"/>
          </reference>
          <reference field="1" count="1" selected="0">
            <x v="142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179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142"/>
          </reference>
          <reference field="3" count="1" selected="0">
            <x v="12"/>
          </reference>
          <reference field="9" count="1">
            <x v="4"/>
          </reference>
        </references>
      </pivotArea>
    </format>
    <format dxfId="178">
      <pivotArea dataOnly="0" labelOnly="1" outline="0" fieldPosition="0">
        <references count="4">
          <reference field="0" count="1" selected="0">
            <x v="145"/>
          </reference>
          <reference field="1" count="1" selected="0">
            <x v="142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177">
      <pivotArea dataOnly="0" labelOnly="1" outline="0" fieldPosition="0">
        <references count="4">
          <reference field="0" count="1" selected="0">
            <x v="146"/>
          </reference>
          <reference field="1" count="1" selected="0">
            <x v="142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176">
      <pivotArea dataOnly="0" labelOnly="1" outline="0" fieldPosition="0">
        <references count="4">
          <reference field="0" count="1" selected="0">
            <x v="147"/>
          </reference>
          <reference field="1" count="1" selected="0">
            <x v="142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175">
      <pivotArea dataOnly="0" labelOnly="1" outline="0" fieldPosition="0">
        <references count="4">
          <reference field="0" count="1" selected="0">
            <x v="148"/>
          </reference>
          <reference field="1" count="1" selected="0">
            <x v="143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174">
      <pivotArea dataOnly="0" labelOnly="1" outline="0" fieldPosition="0">
        <references count="4">
          <reference field="0" count="1" selected="0">
            <x v="149"/>
          </reference>
          <reference field="1" count="1" selected="0">
            <x v="144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173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105"/>
          </reference>
          <reference field="3" count="1" selected="0">
            <x v="12"/>
          </reference>
          <reference field="9" count="1">
            <x v="8"/>
          </reference>
        </references>
      </pivotArea>
    </format>
    <format dxfId="172">
      <pivotArea dataOnly="0" labelOnly="1" outline="0" fieldPosition="0">
        <references count="4">
          <reference field="0" count="1" selected="0">
            <x v="151"/>
          </reference>
          <reference field="1" count="1" selected="0">
            <x v="62"/>
          </reference>
          <reference field="3" count="1" selected="0">
            <x v="12"/>
          </reference>
          <reference field="9" count="1">
            <x v="5"/>
          </reference>
        </references>
      </pivotArea>
    </format>
    <format dxfId="171">
      <pivotArea dataOnly="0" labelOnly="1" outline="0" fieldPosition="0">
        <references count="4">
          <reference field="0" count="1" selected="0">
            <x v="152"/>
          </reference>
          <reference field="1" count="1" selected="0">
            <x v="140"/>
          </reference>
          <reference field="3" count="1" selected="0">
            <x v="12"/>
          </reference>
          <reference field="9" count="1">
            <x v="6"/>
          </reference>
        </references>
      </pivotArea>
    </format>
    <format dxfId="170">
      <pivotArea dataOnly="0" labelOnly="1" outline="0" fieldPosition="0">
        <references count="4">
          <reference field="0" count="1" selected="0">
            <x v="153"/>
          </reference>
          <reference field="1" count="1" selected="0">
            <x v="99"/>
          </reference>
          <reference field="3" count="1" selected="0">
            <x v="12"/>
          </reference>
          <reference field="9" count="1">
            <x v="5"/>
          </reference>
        </references>
      </pivotArea>
    </format>
    <format dxfId="169">
      <pivotArea dataOnly="0" labelOnly="1" outline="0" fieldPosition="0">
        <references count="4">
          <reference field="0" count="1" selected="0">
            <x v="154"/>
          </reference>
          <reference field="1" count="1" selected="0">
            <x v="77"/>
          </reference>
          <reference field="3" count="1" selected="0">
            <x v="12"/>
          </reference>
          <reference field="9" count="1">
            <x v="5"/>
          </reference>
        </references>
      </pivotArea>
    </format>
    <format dxfId="168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69"/>
          </reference>
          <reference field="3" count="1" selected="0">
            <x v="12"/>
          </reference>
          <reference field="9" count="1">
            <x v="3"/>
          </reference>
        </references>
      </pivotArea>
    </format>
    <format dxfId="167">
      <pivotArea dataOnly="0" labelOnly="1" outline="0" fieldPosition="0">
        <references count="4">
          <reference field="0" count="1" selected="0">
            <x v="156"/>
          </reference>
          <reference field="1" count="1" selected="0">
            <x v="74"/>
          </reference>
          <reference field="3" count="1" selected="0">
            <x v="10"/>
          </reference>
          <reference field="9" count="1">
            <x v="5"/>
          </reference>
        </references>
      </pivotArea>
    </format>
    <format dxfId="166">
      <pivotArea dataOnly="0" labelOnly="1" outline="0" fieldPosition="0">
        <references count="4">
          <reference field="0" count="1" selected="0">
            <x v="157"/>
          </reference>
          <reference field="1" count="1" selected="0">
            <x v="52"/>
          </reference>
          <reference field="3" count="1" selected="0">
            <x v="2"/>
          </reference>
          <reference field="9" count="1">
            <x v="9"/>
          </reference>
        </references>
      </pivotArea>
    </format>
    <format dxfId="165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152"/>
          </reference>
          <reference field="3" count="1" selected="0">
            <x v="11"/>
          </reference>
          <reference field="9" count="1">
            <x v="4"/>
          </reference>
        </references>
      </pivotArea>
    </format>
    <format dxfId="164">
      <pivotArea outline="0" collapsedLevelsAreSubtotals="1" fieldPosition="0"/>
    </format>
    <format dxfId="16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FF1F63-B200-45FF-B2E7-E66AE34A9264}" name="Pivottabel2" cacheId="0" applyNumberFormats="0" applyBorderFormats="0" applyFontFormats="0" applyPatternFormats="0" applyAlignmentFormats="0" applyWidthHeightFormats="1" dataCaption="Værdier" updatedVersion="6" minRefreshableVersion="3" showDrill="0" useAutoFormatting="1" rowGrandTotals="0" colGrandTotals="0" itemPrintTitles="1" createdVersion="6" indent="0" compact="0" compactData="0" multipleFieldFilters="0">
  <location ref="A3:E148" firstHeaderRow="1" firstDataRow="1" firstDataCol="4" rowPageCount="1" colPageCount="1"/>
  <pivotFields count="40">
    <pivotField axis="axisRow" compact="0" outline="0" subtotalTop="0" showAll="0" defaultSubtotal="0">
      <items count="1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0"/>
        <item x="151"/>
        <item x="14"/>
        <item x="15"/>
        <item x="16"/>
        <item x="152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155"/>
        <item x="49"/>
        <item x="50"/>
        <item x="51"/>
        <item x="153"/>
        <item x="156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154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14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1"/>
        <item x="110"/>
        <item x="112"/>
        <item x="113"/>
        <item x="158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5"/>
        <item x="134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57"/>
        <item x="148"/>
      </items>
    </pivotField>
    <pivotField axis="axisRow" compact="0" outline="0" subtotalTop="0" showAll="0" defaultSubtotal="0">
      <items count="153">
        <item x="49"/>
        <item x="4"/>
        <item x="144"/>
        <item x="94"/>
        <item x="16"/>
        <item x="60"/>
        <item x="113"/>
        <item x="114"/>
        <item x="68"/>
        <item x="30"/>
        <item x="43"/>
        <item x="86"/>
        <item x="27"/>
        <item x="52"/>
        <item x="95"/>
        <item x="96"/>
        <item x="5"/>
        <item x="3"/>
        <item x="117"/>
        <item x="48"/>
        <item x="84"/>
        <item x="13"/>
        <item x="78"/>
        <item x="46"/>
        <item x="41"/>
        <item x="6"/>
        <item x="28"/>
        <item x="145"/>
        <item x="107"/>
        <item x="7"/>
        <item x="109"/>
        <item x="130"/>
        <item x="80"/>
        <item x="14"/>
        <item x="8"/>
        <item x="24"/>
        <item x="15"/>
        <item x="91"/>
        <item x="100"/>
        <item x="149"/>
        <item x="58"/>
        <item x="36"/>
        <item x="42"/>
        <item x="105"/>
        <item x="61"/>
        <item x="47"/>
        <item x="67"/>
        <item x="44"/>
        <item x="152"/>
        <item x="62"/>
        <item x="56"/>
        <item x="85"/>
        <item x="151"/>
        <item x="128"/>
        <item x="125"/>
        <item x="9"/>
        <item x="10"/>
        <item x="119"/>
        <item x="93"/>
        <item x="76"/>
        <item x="32"/>
        <item x="77"/>
        <item x="136"/>
        <item x="79"/>
        <item x="83"/>
        <item x="127"/>
        <item x="116"/>
        <item x="29"/>
        <item x="106"/>
        <item x="140"/>
        <item x="2"/>
        <item x="23"/>
        <item x="72"/>
        <item x="54"/>
        <item x="141"/>
        <item x="108"/>
        <item x="31"/>
        <item x="139"/>
        <item x="25"/>
        <item x="45"/>
        <item x="120"/>
        <item x="124"/>
        <item x="123"/>
        <item x="57"/>
        <item x="126"/>
        <item x="40"/>
        <item x="0"/>
        <item x="99"/>
        <item x="63"/>
        <item x="1"/>
        <item x="37"/>
        <item x="22"/>
        <item x="55"/>
        <item x="33"/>
        <item x="34"/>
        <item x="97"/>
        <item x="75"/>
        <item x="51"/>
        <item x="150"/>
        <item x="138"/>
        <item x="104"/>
        <item x="35"/>
        <item x="53"/>
        <item x="26"/>
        <item x="64"/>
        <item x="135"/>
        <item x="69"/>
        <item x="102"/>
        <item x="11"/>
        <item x="129"/>
        <item x="59"/>
        <item x="17"/>
        <item x="90"/>
        <item x="21"/>
        <item x="20"/>
        <item x="81"/>
        <item x="112"/>
        <item x="88"/>
        <item x="12"/>
        <item x="98"/>
        <item x="103"/>
        <item x="147"/>
        <item x="146"/>
        <item x="115"/>
        <item x="87"/>
        <item x="82"/>
        <item x="38"/>
        <item x="101"/>
        <item x="18"/>
        <item x="121"/>
        <item x="122"/>
        <item x="89"/>
        <item x="70"/>
        <item x="111"/>
        <item x="66"/>
        <item x="39"/>
        <item x="148"/>
        <item x="19"/>
        <item x="50"/>
        <item x="65"/>
        <item x="137"/>
        <item x="131"/>
        <item x="132"/>
        <item x="133"/>
        <item x="134"/>
        <item x="143"/>
        <item x="71"/>
        <item x="110"/>
        <item x="92"/>
        <item x="73"/>
        <item x="74"/>
        <item x="118"/>
        <item x="142"/>
      </items>
    </pivotField>
    <pivotField compact="0" outline="0" subtotalTop="0" showAll="0" defaultSubtotal="0"/>
    <pivotField axis="axisRow" compact="0" outline="0" subtotalTop="0" showAll="0" defaultSubtotal="0">
      <items count="13">
        <item x="10"/>
        <item x="7"/>
        <item x="12"/>
        <item x="11"/>
        <item x="8"/>
        <item x="1"/>
        <item x="6"/>
        <item x="4"/>
        <item x="2"/>
        <item x="0"/>
        <item x="9"/>
        <item x="5"/>
        <item x="3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sortType="descending" defaultSubtotal="0">
      <items count="10">
        <item x="9"/>
        <item x="5"/>
        <item x="8"/>
        <item x="0"/>
        <item x="2"/>
        <item x="1"/>
        <item x="6"/>
        <item x="7"/>
        <item x="4"/>
        <item x="3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Page" compact="0" outline="0" subtotalTop="0" multipleItemSelectionAllowed="1" showAll="0" defaultSubtotal="0">
      <items count="24">
        <item x="13"/>
        <item x="15"/>
        <item x="6"/>
        <item x="7"/>
        <item x="19"/>
        <item x="10"/>
        <item x="11"/>
        <item x="3"/>
        <item x="18"/>
        <item x="5"/>
        <item x="9"/>
        <item x="0"/>
        <item x="20"/>
        <item x="1"/>
        <item x="12"/>
        <item x="4"/>
        <item x="22"/>
        <item x="16"/>
        <item x="17"/>
        <item x="14"/>
        <item x="21"/>
        <item x="8"/>
        <item h="1" x="2"/>
        <item x="23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numFmtId="3" outline="0" subtotalTop="0" showAll="0" defaultSubtotal="0"/>
  </pivotFields>
  <rowFields count="4">
    <field x="0"/>
    <field x="1"/>
    <field x="3"/>
    <field x="9"/>
  </rowFields>
  <rowItems count="145">
    <i>
      <x/>
      <x v="86"/>
      <x v="9"/>
      <x v="3"/>
    </i>
    <i>
      <x v="1"/>
      <x v="89"/>
      <x v="9"/>
      <x v="5"/>
    </i>
    <i>
      <x v="3"/>
      <x v="17"/>
      <x v="9"/>
      <x v="5"/>
    </i>
    <i>
      <x v="4"/>
      <x v="1"/>
      <x v="5"/>
      <x v="5"/>
    </i>
    <i>
      <x v="5"/>
      <x v="16"/>
      <x v="8"/>
      <x v="9"/>
    </i>
    <i>
      <x v="6"/>
      <x v="25"/>
      <x v="12"/>
      <x v="9"/>
    </i>
    <i>
      <x v="7"/>
      <x v="29"/>
      <x v="8"/>
      <x v="5"/>
    </i>
    <i>
      <x v="8"/>
      <x v="34"/>
      <x v="7"/>
      <x v="5"/>
    </i>
    <i>
      <x v="9"/>
      <x v="55"/>
      <x v="12"/>
      <x v="8"/>
    </i>
    <i>
      <x v="10"/>
      <x v="56"/>
      <x v="12"/>
      <x v="8"/>
    </i>
    <i>
      <x v="11"/>
      <x v="108"/>
      <x v="11"/>
      <x v="5"/>
    </i>
    <i>
      <x v="12"/>
      <x v="118"/>
      <x v="6"/>
      <x v="4"/>
    </i>
    <i>
      <x v="13"/>
      <x v="21"/>
      <x v="9"/>
      <x v="9"/>
    </i>
    <i>
      <x v="14"/>
      <x v="2"/>
      <x v="9"/>
      <x/>
    </i>
    <i>
      <x v="15"/>
      <x v="27"/>
      <x v="6"/>
      <x/>
    </i>
    <i>
      <x v="16"/>
      <x v="33"/>
      <x v="1"/>
      <x v="1"/>
    </i>
    <i>
      <x v="17"/>
      <x v="36"/>
      <x v="12"/>
      <x v="6"/>
    </i>
    <i>
      <x v="19"/>
      <x v="122"/>
      <x v="6"/>
      <x/>
    </i>
    <i>
      <x v="20"/>
      <x v="111"/>
      <x v="1"/>
      <x v="3"/>
    </i>
    <i>
      <x v="21"/>
      <x v="128"/>
      <x v="5"/>
      <x v="4"/>
    </i>
    <i>
      <x v="22"/>
      <x v="137"/>
      <x v="4"/>
      <x v="5"/>
    </i>
    <i>
      <x v="23"/>
      <x v="114"/>
      <x v="12"/>
      <x v="3"/>
    </i>
    <i>
      <x v="24"/>
      <x v="113"/>
      <x v="12"/>
      <x v="3"/>
    </i>
    <i>
      <x v="25"/>
      <x v="91"/>
      <x v="12"/>
      <x v="6"/>
    </i>
    <i>
      <x v="26"/>
      <x v="71"/>
      <x v="12"/>
      <x v="6"/>
    </i>
    <i>
      <x v="27"/>
      <x v="35"/>
      <x v="12"/>
      <x v="4"/>
    </i>
    <i>
      <x v="28"/>
      <x v="78"/>
      <x v="12"/>
      <x v="9"/>
    </i>
    <i>
      <x v="29"/>
      <x v="103"/>
      <x v="12"/>
      <x v="7"/>
    </i>
    <i>
      <x v="30"/>
      <x v="12"/>
      <x v="5"/>
      <x v="5"/>
    </i>
    <i>
      <x v="31"/>
      <x v="26"/>
      <x v="9"/>
      <x v="4"/>
    </i>
    <i>
      <x v="32"/>
      <x v="67"/>
      <x v="9"/>
      <x v="4"/>
    </i>
    <i>
      <x v="33"/>
      <x v="9"/>
      <x v="12"/>
      <x v="9"/>
    </i>
    <i>
      <x v="34"/>
      <x v="76"/>
      <x v="10"/>
      <x v="4"/>
    </i>
    <i>
      <x v="35"/>
      <x v="60"/>
      <x v="9"/>
      <x v="3"/>
    </i>
    <i>
      <x v="36"/>
      <x v="93"/>
      <x v="9"/>
      <x v="6"/>
    </i>
    <i>
      <x v="37"/>
      <x v="94"/>
      <x v="9"/>
      <x v="6"/>
    </i>
    <i>
      <x v="38"/>
      <x v="101"/>
      <x v="12"/>
      <x v="6"/>
    </i>
    <i>
      <x v="39"/>
      <x v="41"/>
      <x v="9"/>
      <x v="9"/>
    </i>
    <i>
      <x v="40"/>
      <x v="90"/>
      <x v="9"/>
      <x v="6"/>
    </i>
    <i>
      <x v="41"/>
      <x v="126"/>
      <x v="6"/>
      <x v="3"/>
    </i>
    <i>
      <x v="42"/>
      <x v="135"/>
      <x v="10"/>
      <x v="6"/>
    </i>
    <i>
      <x v="43"/>
      <x v="85"/>
      <x v="9"/>
      <x v="8"/>
    </i>
    <i>
      <x v="44"/>
      <x v="24"/>
      <x v="12"/>
      <x v="9"/>
    </i>
    <i>
      <x v="45"/>
      <x v="42"/>
      <x v="9"/>
      <x v="5"/>
    </i>
    <i>
      <x v="47"/>
      <x v="47"/>
      <x v="12"/>
      <x v="5"/>
    </i>
    <i>
      <x v="48"/>
      <x v="79"/>
      <x/>
      <x v="5"/>
    </i>
    <i>
      <x v="49"/>
      <x v="23"/>
      <x v="12"/>
      <x v="1"/>
    </i>
    <i>
      <x v="50"/>
      <x v="45"/>
      <x v="3"/>
      <x v="5"/>
    </i>
    <i>
      <x v="52"/>
      <x v="39"/>
      <x v="12"/>
      <x/>
    </i>
    <i>
      <x v="53"/>
      <x/>
      <x v="10"/>
      <x v="4"/>
    </i>
    <i>
      <x v="54"/>
      <x v="138"/>
      <x v="12"/>
      <x v="4"/>
    </i>
    <i>
      <x v="55"/>
      <x v="97"/>
      <x v="10"/>
      <x v="3"/>
    </i>
    <i>
      <x v="56"/>
      <x v="121"/>
      <x v="5"/>
      <x/>
    </i>
    <i>
      <x v="57"/>
      <x v="98"/>
      <x v="12"/>
      <x/>
    </i>
    <i>
      <x v="58"/>
      <x v="13"/>
      <x v="12"/>
      <x v="5"/>
    </i>
    <i>
      <x v="59"/>
      <x v="102"/>
      <x v="12"/>
      <x v="5"/>
    </i>
    <i>
      <x v="60"/>
      <x v="73"/>
      <x v="12"/>
      <x v="4"/>
    </i>
    <i>
      <x v="61"/>
      <x v="92"/>
      <x v="12"/>
      <x v="4"/>
    </i>
    <i>
      <x v="62"/>
      <x v="50"/>
      <x v="10"/>
      <x v="4"/>
    </i>
    <i>
      <x v="63"/>
      <x v="83"/>
      <x v="12"/>
      <x v="5"/>
    </i>
    <i>
      <x v="64"/>
      <x v="40"/>
      <x v="9"/>
      <x v="3"/>
    </i>
    <i>
      <x v="65"/>
      <x v="110"/>
      <x v="4"/>
      <x v="6"/>
    </i>
    <i>
      <x v="66"/>
      <x v="5"/>
      <x v="12"/>
      <x v="9"/>
    </i>
    <i>
      <x v="67"/>
      <x v="44"/>
      <x v="9"/>
      <x v="3"/>
    </i>
    <i>
      <x v="68"/>
      <x v="49"/>
      <x v="3"/>
      <x v="9"/>
    </i>
    <i>
      <x v="69"/>
      <x v="49"/>
      <x v="3"/>
      <x v="9"/>
    </i>
    <i>
      <x v="70"/>
      <x v="49"/>
      <x v="3"/>
      <x v="3"/>
    </i>
    <i>
      <x v="71"/>
      <x v="88"/>
      <x v="9"/>
      <x v="5"/>
    </i>
    <i>
      <x v="73"/>
      <x v="139"/>
      <x v="10"/>
      <x v="5"/>
    </i>
    <i>
      <x v="74"/>
      <x v="134"/>
      <x v="12"/>
      <x v="1"/>
    </i>
    <i>
      <x v="75"/>
      <x v="136"/>
      <x v="12"/>
      <x/>
    </i>
    <i>
      <x v="76"/>
      <x v="46"/>
      <x v="6"/>
      <x v="4"/>
    </i>
    <i>
      <x v="77"/>
      <x v="8"/>
      <x v="12"/>
      <x v="5"/>
    </i>
    <i>
      <x v="78"/>
      <x v="106"/>
      <x v="11"/>
      <x v="5"/>
    </i>
    <i>
      <x v="79"/>
      <x v="132"/>
      <x v="12"/>
      <x v="8"/>
    </i>
    <i>
      <x v="80"/>
      <x v="146"/>
      <x v="5"/>
      <x v="4"/>
    </i>
    <i>
      <x v="81"/>
      <x v="72"/>
      <x v="12"/>
      <x v="9"/>
    </i>
    <i>
      <x v="82"/>
      <x v="149"/>
      <x v="4"/>
      <x v="6"/>
    </i>
    <i>
      <x v="83"/>
      <x v="150"/>
      <x v="11"/>
      <x v="5"/>
    </i>
    <i>
      <x v="84"/>
      <x v="96"/>
      <x v="10"/>
      <x v="5"/>
    </i>
    <i>
      <x v="85"/>
      <x v="59"/>
      <x v="5"/>
      <x v="4"/>
    </i>
    <i>
      <x v="86"/>
      <x v="61"/>
      <x v="12"/>
      <x v="5"/>
    </i>
    <i>
      <x v="87"/>
      <x v="22"/>
      <x v="12"/>
      <x v="1"/>
    </i>
    <i>
      <x v="88"/>
      <x v="63"/>
      <x v="12"/>
      <x v="6"/>
    </i>
    <i>
      <x v="89"/>
      <x v="32"/>
      <x v="10"/>
      <x v="3"/>
    </i>
    <i>
      <x v="90"/>
      <x v="115"/>
      <x v="10"/>
      <x v="9"/>
    </i>
    <i>
      <x v="91"/>
      <x v="125"/>
      <x v="10"/>
      <x v="9"/>
    </i>
    <i>
      <x v="92"/>
      <x v="64"/>
      <x v="10"/>
      <x v="5"/>
    </i>
    <i>
      <x v="93"/>
      <x v="20"/>
      <x/>
      <x v="4"/>
    </i>
    <i>
      <x v="94"/>
      <x v="51"/>
      <x v="10"/>
      <x v="4"/>
    </i>
    <i>
      <x v="95"/>
      <x v="11"/>
      <x v="10"/>
      <x v="5"/>
    </i>
    <i>
      <x v="96"/>
      <x v="124"/>
      <x v="10"/>
      <x v="9"/>
    </i>
    <i>
      <x v="97"/>
      <x v="145"/>
      <x v="9"/>
      <x/>
    </i>
    <i>
      <x v="98"/>
      <x v="117"/>
      <x v="12"/>
      <x v="3"/>
    </i>
    <i>
      <x v="99"/>
      <x v="131"/>
      <x v="12"/>
      <x v="9"/>
    </i>
    <i>
      <x v="100"/>
      <x v="112"/>
      <x v="12"/>
      <x v="3"/>
    </i>
    <i>
      <x v="101"/>
      <x v="37"/>
      <x v="10"/>
      <x v="9"/>
    </i>
    <i>
      <x v="102"/>
      <x v="148"/>
      <x v="9"/>
      <x v="5"/>
    </i>
    <i>
      <x v="103"/>
      <x v="58"/>
      <x v="9"/>
      <x v="5"/>
    </i>
    <i>
      <x v="104"/>
      <x v="3"/>
      <x v="9"/>
      <x v="3"/>
    </i>
    <i>
      <x v="105"/>
      <x v="14"/>
      <x v="9"/>
      <x v="9"/>
    </i>
    <i>
      <x v="106"/>
      <x v="15"/>
      <x v="9"/>
      <x v="5"/>
    </i>
    <i>
      <x v="107"/>
      <x v="95"/>
      <x v="9"/>
      <x v="9"/>
    </i>
    <i>
      <x v="108"/>
      <x v="119"/>
      <x v="9"/>
      <x v="9"/>
    </i>
    <i>
      <x v="109"/>
      <x v="87"/>
      <x v="9"/>
      <x v="8"/>
    </i>
    <i>
      <x v="110"/>
      <x v="38"/>
      <x v="9"/>
      <x v="9"/>
    </i>
    <i>
      <x v="111"/>
      <x v="127"/>
      <x v="9"/>
      <x v="4"/>
    </i>
    <i>
      <x v="112"/>
      <x v="107"/>
      <x v="9"/>
      <x v="5"/>
    </i>
    <i>
      <x v="113"/>
      <x v="120"/>
      <x v="9"/>
      <x v="4"/>
    </i>
    <i>
      <x v="115"/>
      <x v="43"/>
      <x v="11"/>
      <x v="5"/>
    </i>
    <i>
      <x v="116"/>
      <x v="68"/>
      <x v="12"/>
      <x v="9"/>
    </i>
    <i>
      <x v="118"/>
      <x v="30"/>
      <x/>
      <x v="5"/>
    </i>
    <i>
      <x v="119"/>
      <x v="75"/>
      <x v="10"/>
      <x v="6"/>
    </i>
    <i>
      <x v="121"/>
      <x v="133"/>
      <x v="2"/>
      <x v="8"/>
    </i>
    <i>
      <x v="122"/>
      <x v="48"/>
      <x v="12"/>
      <x/>
    </i>
    <i>
      <x v="123"/>
      <x v="116"/>
      <x v="12"/>
      <x v="9"/>
    </i>
    <i>
      <x v="124"/>
      <x v="6"/>
      <x v="12"/>
      <x v="4"/>
    </i>
    <i>
      <x v="125"/>
      <x v="7"/>
      <x v="12"/>
      <x v="4"/>
    </i>
    <i>
      <x v="126"/>
      <x v="123"/>
      <x v="10"/>
      <x v="4"/>
    </i>
    <i>
      <x v="127"/>
      <x v="66"/>
      <x v="10"/>
      <x v="4"/>
    </i>
    <i>
      <x v="128"/>
      <x v="18"/>
      <x v="10"/>
      <x v="9"/>
    </i>
    <i>
      <x v="129"/>
      <x v="151"/>
      <x v="11"/>
      <x v="1"/>
    </i>
    <i>
      <x v="130"/>
      <x v="57"/>
      <x v="10"/>
      <x v="4"/>
    </i>
    <i>
      <x v="131"/>
      <x v="80"/>
      <x v="9"/>
      <x v="3"/>
    </i>
    <i>
      <x v="132"/>
      <x v="129"/>
      <x v="5"/>
      <x v="5"/>
    </i>
    <i>
      <x v="133"/>
      <x v="130"/>
      <x v="12"/>
      <x v="8"/>
    </i>
    <i>
      <x v="134"/>
      <x v="82"/>
      <x v="12"/>
      <x v="5"/>
    </i>
    <i>
      <x v="135"/>
      <x v="81"/>
      <x v="12"/>
      <x v="5"/>
    </i>
    <i>
      <x v="137"/>
      <x v="84"/>
      <x v="12"/>
      <x v="2"/>
    </i>
    <i>
      <x v="138"/>
      <x v="65"/>
      <x v="12"/>
      <x v="5"/>
    </i>
    <i>
      <x v="139"/>
      <x v="53"/>
      <x v="10"/>
      <x v="2"/>
    </i>
    <i>
      <x v="140"/>
      <x v="109"/>
      <x v="4"/>
      <x v="9"/>
    </i>
    <i>
      <x v="141"/>
      <x v="31"/>
      <x v="10"/>
      <x v="2"/>
    </i>
    <i>
      <x v="142"/>
      <x v="141"/>
      <x v="3"/>
      <x v="1"/>
    </i>
    <i>
      <x v="145"/>
      <x v="142"/>
      <x v="12"/>
      <x v="9"/>
    </i>
    <i>
      <x v="146"/>
      <x v="142"/>
      <x v="12"/>
      <x v="9"/>
    </i>
    <i>
      <x v="149"/>
      <x v="144"/>
      <x v="12"/>
      <x v="9"/>
    </i>
    <i>
      <x v="150"/>
      <x v="105"/>
      <x v="12"/>
      <x v="1"/>
    </i>
    <i>
      <x v="151"/>
      <x v="62"/>
      <x v="12"/>
      <x v="4"/>
    </i>
    <i>
      <x v="152"/>
      <x v="140"/>
      <x v="12"/>
      <x v="3"/>
    </i>
    <i>
      <x v="153"/>
      <x v="99"/>
      <x v="12"/>
      <x v="4"/>
    </i>
    <i>
      <x v="154"/>
      <x v="77"/>
      <x v="12"/>
      <x v="4"/>
    </i>
    <i>
      <x v="156"/>
      <x v="74"/>
      <x v="10"/>
      <x v="4"/>
    </i>
    <i>
      <x v="157"/>
      <x v="52"/>
      <x v="2"/>
      <x/>
    </i>
    <i>
      <x v="158"/>
      <x v="152"/>
      <x v="11"/>
      <x v="5"/>
    </i>
  </rowItems>
  <colItems count="1">
    <i/>
  </colItems>
  <pageFields count="1">
    <pageField fld="23" hier="-1"/>
  </pageFields>
  <dataFields count="1">
    <dataField name="Sum af Samlet bygnings-areal" fld="32" baseField="0" baseItem="0" numFmtId="3"/>
  </dataFields>
  <formats count="163">
    <format dxfId="162">
      <pivotArea field="9" type="button" dataOnly="0" labelOnly="1" outline="0" axis="axisRow" fieldPosition="3"/>
    </format>
    <format dxfId="161">
      <pivotArea dataOnly="0" labelOnly="1" grandRow="1" outline="0" fieldPosition="0"/>
    </format>
    <format dxfId="16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6"/>
          </reference>
          <reference field="3" count="1" selected="0">
            <x v="9"/>
          </reference>
          <reference field="9" count="1">
            <x v="3"/>
          </reference>
        </references>
      </pivotArea>
    </format>
    <format dxfId="1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9"/>
          </reference>
          <reference field="3" count="1" selected="0">
            <x v="9"/>
          </reference>
          <reference field="9" count="1">
            <x v="5"/>
          </reference>
        </references>
      </pivotArea>
    </format>
    <format dxfId="158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70"/>
          </reference>
          <reference field="3" count="1" selected="0">
            <x v="9"/>
          </reference>
          <reference field="9" count="1">
            <x v="4"/>
          </reference>
        </references>
      </pivotArea>
    </format>
    <format dxfId="15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7"/>
          </reference>
          <reference field="3" count="1" selected="0">
            <x v="9"/>
          </reference>
          <reference field="9" count="1">
            <x v="5"/>
          </reference>
        </references>
      </pivotArea>
    </format>
    <format dxfId="156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1"/>
          </reference>
          <reference field="3" count="1" selected="0">
            <x v="5"/>
          </reference>
          <reference field="9" count="1">
            <x v="5"/>
          </reference>
        </references>
      </pivotArea>
    </format>
    <format dxfId="155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16"/>
          </reference>
          <reference field="3" count="1" selected="0">
            <x v="8"/>
          </reference>
          <reference field="9" count="1">
            <x v="9"/>
          </reference>
        </references>
      </pivotArea>
    </format>
    <format dxfId="15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25"/>
          </reference>
          <reference field="3" count="1" selected="0">
            <x v="12"/>
          </reference>
          <reference field="9" count="1">
            <x v="9"/>
          </reference>
        </references>
      </pivotArea>
    </format>
    <format dxfId="15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29"/>
          </reference>
          <reference field="3" count="1" selected="0">
            <x v="8"/>
          </reference>
          <reference field="9" count="1">
            <x v="5"/>
          </reference>
        </references>
      </pivotArea>
    </format>
    <format dxfId="152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34"/>
          </reference>
          <reference field="3" count="1" selected="0">
            <x v="7"/>
          </reference>
          <reference field="9" count="1">
            <x v="5"/>
          </reference>
        </references>
      </pivotArea>
    </format>
    <format dxfId="151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55"/>
          </reference>
          <reference field="3" count="1" selected="0">
            <x v="12"/>
          </reference>
          <reference field="9" count="1">
            <x v="8"/>
          </reference>
        </references>
      </pivotArea>
    </format>
    <format dxfId="150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56"/>
          </reference>
          <reference field="3" count="1" selected="0">
            <x v="12"/>
          </reference>
          <reference field="9" count="1">
            <x v="8"/>
          </reference>
        </references>
      </pivotArea>
    </format>
    <format dxfId="149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08"/>
          </reference>
          <reference field="3" count="1" selected="0">
            <x v="11"/>
          </reference>
          <reference field="9" count="1">
            <x v="5"/>
          </reference>
        </references>
      </pivotArea>
    </format>
    <format dxfId="148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18"/>
          </reference>
          <reference field="3" count="1" selected="0">
            <x v="6"/>
          </reference>
          <reference field="9" count="1">
            <x v="4"/>
          </reference>
        </references>
      </pivotArea>
    </format>
    <format dxfId="147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21"/>
          </reference>
          <reference field="3" count="1" selected="0">
            <x v="9"/>
          </reference>
          <reference field="9" count="1">
            <x v="9"/>
          </reference>
        </references>
      </pivotArea>
    </format>
    <format dxfId="146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2"/>
          </reference>
          <reference field="3" count="1" selected="0">
            <x v="9"/>
          </reference>
          <reference field="9" count="1">
            <x v="0"/>
          </reference>
        </references>
      </pivotArea>
    </format>
    <format dxfId="145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27"/>
          </reference>
          <reference field="3" count="1" selected="0">
            <x v="6"/>
          </reference>
          <reference field="9" count="1">
            <x v="0"/>
          </reference>
        </references>
      </pivotArea>
    </format>
    <format dxfId="144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3"/>
          </reference>
          <reference field="3" count="1" selected="0">
            <x v="1"/>
          </reference>
          <reference field="9" count="1">
            <x v="1"/>
          </reference>
        </references>
      </pivotArea>
    </format>
    <format dxfId="143">
      <pivotArea dataOnly="0" labelOnly="1" outline="0" fieldPosition="0">
        <references count="4">
          <reference field="0" count="1" selected="0">
            <x v="17"/>
          </reference>
          <reference field="1" count="1" selected="0">
            <x v="36"/>
          </reference>
          <reference field="3" count="1" selected="0">
            <x v="12"/>
          </reference>
          <reference field="9" count="1">
            <x v="6"/>
          </reference>
        </references>
      </pivotArea>
    </format>
    <format dxfId="142">
      <pivotArea dataOnly="0" labelOnly="1" outline="0" fieldPosition="0">
        <references count="4">
          <reference field="0" count="1" selected="0">
            <x v="18"/>
          </reference>
          <reference field="1" count="1" selected="0">
            <x v="4"/>
          </reference>
          <reference field="3" count="1" selected="0">
            <x v="12"/>
          </reference>
          <reference field="9" count="1">
            <x v="9"/>
          </reference>
        </references>
      </pivotArea>
    </format>
    <format dxfId="141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22"/>
          </reference>
          <reference field="3" count="1" selected="0">
            <x v="6"/>
          </reference>
          <reference field="9" count="1">
            <x v="0"/>
          </reference>
        </references>
      </pivotArea>
    </format>
    <format dxfId="140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111"/>
          </reference>
          <reference field="3" count="1" selected="0">
            <x v="1"/>
          </reference>
          <reference field="9" count="1">
            <x v="3"/>
          </reference>
        </references>
      </pivotArea>
    </format>
    <format dxfId="139">
      <pivotArea dataOnly="0" labelOnly="1" outline="0" fieldPosition="0">
        <references count="4">
          <reference field="0" count="1" selected="0">
            <x v="21"/>
          </reference>
          <reference field="1" count="1" selected="0">
            <x v="128"/>
          </reference>
          <reference field="3" count="1" selected="0">
            <x v="5"/>
          </reference>
          <reference field="9" count="1">
            <x v="4"/>
          </reference>
        </references>
      </pivotArea>
    </format>
    <format dxfId="138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137"/>
          </reference>
          <reference field="3" count="1" selected="0">
            <x v="4"/>
          </reference>
          <reference field="9" count="1">
            <x v="5"/>
          </reference>
        </references>
      </pivotArea>
    </format>
    <format dxfId="137">
      <pivotArea dataOnly="0" labelOnly="1" outline="0" fieldPosition="0">
        <references count="4">
          <reference field="0" count="1" selected="0">
            <x v="23"/>
          </reference>
          <reference field="1" count="1" selected="0">
            <x v="114"/>
          </reference>
          <reference field="3" count="1" selected="0">
            <x v="12"/>
          </reference>
          <reference field="9" count="1">
            <x v="3"/>
          </reference>
        </references>
      </pivotArea>
    </format>
    <format dxfId="136">
      <pivotArea dataOnly="0" labelOnly="1" outline="0" fieldPosition="0">
        <references count="4">
          <reference field="0" count="1" selected="0">
            <x v="24"/>
          </reference>
          <reference field="1" count="1" selected="0">
            <x v="113"/>
          </reference>
          <reference field="3" count="1" selected="0">
            <x v="12"/>
          </reference>
          <reference field="9" count="1">
            <x v="3"/>
          </reference>
        </references>
      </pivotArea>
    </format>
    <format dxfId="135">
      <pivotArea dataOnly="0" labelOnly="1" outline="0" fieldPosition="0">
        <references count="4">
          <reference field="0" count="1" selected="0">
            <x v="25"/>
          </reference>
          <reference field="1" count="1" selected="0">
            <x v="91"/>
          </reference>
          <reference field="3" count="1" selected="0">
            <x v="12"/>
          </reference>
          <reference field="9" count="1">
            <x v="6"/>
          </reference>
        </references>
      </pivotArea>
    </format>
    <format dxfId="134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71"/>
          </reference>
          <reference field="3" count="1" selected="0">
            <x v="12"/>
          </reference>
          <reference field="9" count="1">
            <x v="6"/>
          </reference>
        </references>
      </pivotArea>
    </format>
    <format dxfId="13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35"/>
          </reference>
          <reference field="3" count="1" selected="0">
            <x v="12"/>
          </reference>
          <reference field="9" count="1">
            <x v="4"/>
          </reference>
        </references>
      </pivotArea>
    </format>
    <format dxfId="132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78"/>
          </reference>
          <reference field="3" count="1" selected="0">
            <x v="12"/>
          </reference>
          <reference field="9" count="1">
            <x v="9"/>
          </reference>
        </references>
      </pivotArea>
    </format>
    <format dxfId="131">
      <pivotArea dataOnly="0" labelOnly="1" outline="0" fieldPosition="0">
        <references count="4">
          <reference field="0" count="1" selected="0">
            <x v="29"/>
          </reference>
          <reference field="1" count="1" selected="0">
            <x v="103"/>
          </reference>
          <reference field="3" count="1" selected="0">
            <x v="12"/>
          </reference>
          <reference field="9" count="1">
            <x v="7"/>
          </reference>
        </references>
      </pivotArea>
    </format>
    <format dxfId="130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12"/>
          </reference>
          <reference field="3" count="1" selected="0">
            <x v="5"/>
          </reference>
          <reference field="9" count="1">
            <x v="5"/>
          </reference>
        </references>
      </pivotArea>
    </format>
    <format dxfId="129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26"/>
          </reference>
          <reference field="3" count="1" selected="0">
            <x v="9"/>
          </reference>
          <reference field="9" count="1">
            <x v="4"/>
          </reference>
        </references>
      </pivotArea>
    </format>
    <format dxfId="128">
      <pivotArea dataOnly="0" labelOnly="1" outline="0" fieldPosition="0">
        <references count="4">
          <reference field="0" count="1" selected="0">
            <x v="32"/>
          </reference>
          <reference field="1" count="1" selected="0">
            <x v="67"/>
          </reference>
          <reference field="3" count="1" selected="0">
            <x v="9"/>
          </reference>
          <reference field="9" count="1">
            <x v="4"/>
          </reference>
        </references>
      </pivotArea>
    </format>
    <format dxfId="127">
      <pivotArea dataOnly="0" labelOnly="1" outline="0" fieldPosition="0">
        <references count="4">
          <reference field="0" count="1" selected="0">
            <x v="33"/>
          </reference>
          <reference field="1" count="1" selected="0">
            <x v="9"/>
          </reference>
          <reference field="3" count="1" selected="0">
            <x v="12"/>
          </reference>
          <reference field="9" count="1">
            <x v="9"/>
          </reference>
        </references>
      </pivotArea>
    </format>
    <format dxfId="126">
      <pivotArea dataOnly="0" labelOnly="1" outline="0" fieldPosition="0">
        <references count="4">
          <reference field="0" count="1" selected="0">
            <x v="34"/>
          </reference>
          <reference field="1" count="1" selected="0">
            <x v="76"/>
          </reference>
          <reference field="3" count="1" selected="0">
            <x v="10"/>
          </reference>
          <reference field="9" count="1">
            <x v="4"/>
          </reference>
        </references>
      </pivotArea>
    </format>
    <format dxfId="125">
      <pivotArea dataOnly="0" labelOnly="1" outline="0" fieldPosition="0">
        <references count="4">
          <reference field="0" count="1" selected="0">
            <x v="35"/>
          </reference>
          <reference field="1" count="1" selected="0">
            <x v="60"/>
          </reference>
          <reference field="3" count="1" selected="0">
            <x v="9"/>
          </reference>
          <reference field="9" count="1">
            <x v="3"/>
          </reference>
        </references>
      </pivotArea>
    </format>
    <format dxfId="124">
      <pivotArea dataOnly="0" labelOnly="1" outline="0" fieldPosition="0">
        <references count="4">
          <reference field="0" count="1" selected="0">
            <x v="36"/>
          </reference>
          <reference field="1" count="1" selected="0">
            <x v="93"/>
          </reference>
          <reference field="3" count="1" selected="0">
            <x v="9"/>
          </reference>
          <reference field="9" count="1">
            <x v="6"/>
          </reference>
        </references>
      </pivotArea>
    </format>
    <format dxfId="123">
      <pivotArea dataOnly="0" labelOnly="1" outline="0" fieldPosition="0">
        <references count="4">
          <reference field="0" count="1" selected="0">
            <x v="37"/>
          </reference>
          <reference field="1" count="1" selected="0">
            <x v="94"/>
          </reference>
          <reference field="3" count="1" selected="0">
            <x v="9"/>
          </reference>
          <reference field="9" count="1">
            <x v="6"/>
          </reference>
        </references>
      </pivotArea>
    </format>
    <format dxfId="122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101"/>
          </reference>
          <reference field="3" count="1" selected="0">
            <x v="12"/>
          </reference>
          <reference field="9" count="1">
            <x v="6"/>
          </reference>
        </references>
      </pivotArea>
    </format>
    <format dxfId="121">
      <pivotArea dataOnly="0" labelOnly="1" outline="0" fieldPosition="0">
        <references count="4">
          <reference field="0" count="1" selected="0">
            <x v="39"/>
          </reference>
          <reference field="1" count="1" selected="0">
            <x v="41"/>
          </reference>
          <reference field="3" count="1" selected="0">
            <x v="9"/>
          </reference>
          <reference field="9" count="1">
            <x v="9"/>
          </reference>
        </references>
      </pivotArea>
    </format>
    <format dxfId="120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90"/>
          </reference>
          <reference field="3" count="1" selected="0">
            <x v="9"/>
          </reference>
          <reference field="9" count="1">
            <x v="6"/>
          </reference>
        </references>
      </pivotArea>
    </format>
    <format dxfId="119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126"/>
          </reference>
          <reference field="3" count="1" selected="0">
            <x v="6"/>
          </reference>
          <reference field="9" count="1">
            <x v="3"/>
          </reference>
        </references>
      </pivotArea>
    </format>
    <format dxfId="118">
      <pivotArea dataOnly="0" labelOnly="1" outline="0" fieldPosition="0">
        <references count="4">
          <reference field="0" count="1" selected="0">
            <x v="42"/>
          </reference>
          <reference field="1" count="1" selected="0">
            <x v="135"/>
          </reference>
          <reference field="3" count="1" selected="0">
            <x v="10"/>
          </reference>
          <reference field="9" count="1">
            <x v="6"/>
          </reference>
        </references>
      </pivotArea>
    </format>
    <format dxfId="117">
      <pivotArea dataOnly="0" labelOnly="1" outline="0" fieldPosition="0">
        <references count="4">
          <reference field="0" count="1" selected="0">
            <x v="43"/>
          </reference>
          <reference field="1" count="1" selected="0">
            <x v="85"/>
          </reference>
          <reference field="3" count="1" selected="0">
            <x v="9"/>
          </reference>
          <reference field="9" count="1">
            <x v="8"/>
          </reference>
        </references>
      </pivotArea>
    </format>
    <format dxfId="116">
      <pivotArea dataOnly="0" labelOnly="1" outline="0" fieldPosition="0">
        <references count="4">
          <reference field="0" count="1" selected="0">
            <x v="44"/>
          </reference>
          <reference field="1" count="1" selected="0">
            <x v="24"/>
          </reference>
          <reference field="3" count="1" selected="0">
            <x v="12"/>
          </reference>
          <reference field="9" count="1">
            <x v="9"/>
          </reference>
        </references>
      </pivotArea>
    </format>
    <format dxfId="115">
      <pivotArea dataOnly="0" labelOnly="1" outline="0" fieldPosition="0">
        <references count="4">
          <reference field="0" count="1" selected="0">
            <x v="45"/>
          </reference>
          <reference field="1" count="1" selected="0">
            <x v="42"/>
          </reference>
          <reference field="3" count="1" selected="0">
            <x v="9"/>
          </reference>
          <reference field="9" count="1">
            <x v="5"/>
          </reference>
        </references>
      </pivotArea>
    </format>
    <format dxfId="114">
      <pivotArea dataOnly="0" labelOnly="1" outline="0" fieldPosition="0">
        <references count="4">
          <reference field="0" count="1" selected="0">
            <x v="46"/>
          </reference>
          <reference field="1" count="1" selected="0">
            <x v="10"/>
          </reference>
          <reference field="3" count="1" selected="0">
            <x v="6"/>
          </reference>
          <reference field="9" count="1">
            <x v="4"/>
          </reference>
        </references>
      </pivotArea>
    </format>
    <format dxfId="113">
      <pivotArea dataOnly="0" labelOnly="1" outline="0" fieldPosition="0">
        <references count="4">
          <reference field="0" count="1" selected="0">
            <x v="47"/>
          </reference>
          <reference field="1" count="1" selected="0">
            <x v="47"/>
          </reference>
          <reference field="3" count="1" selected="0">
            <x v="12"/>
          </reference>
          <reference field="9" count="1">
            <x v="5"/>
          </reference>
        </references>
      </pivotArea>
    </format>
    <format dxfId="112">
      <pivotArea dataOnly="0" labelOnly="1" outline="0" fieldPosition="0">
        <references count="4">
          <reference field="0" count="1" selected="0">
            <x v="48"/>
          </reference>
          <reference field="1" count="1" selected="0">
            <x v="79"/>
          </reference>
          <reference field="3" count="1" selected="0">
            <x v="0"/>
          </reference>
          <reference field="9" count="1">
            <x v="5"/>
          </reference>
        </references>
      </pivotArea>
    </format>
    <format dxfId="111">
      <pivotArea dataOnly="0" labelOnly="1" outline="0" fieldPosition="0">
        <references count="4">
          <reference field="0" count="1" selected="0">
            <x v="49"/>
          </reference>
          <reference field="1" count="1" selected="0">
            <x v="23"/>
          </reference>
          <reference field="3" count="1" selected="0">
            <x v="12"/>
          </reference>
          <reference field="9" count="1">
            <x v="1"/>
          </reference>
        </references>
      </pivotArea>
    </format>
    <format dxfId="110">
      <pivotArea dataOnly="0" labelOnly="1" outline="0" fieldPosition="0">
        <references count="4">
          <reference field="0" count="1" selected="0">
            <x v="50"/>
          </reference>
          <reference field="1" count="1" selected="0">
            <x v="45"/>
          </reference>
          <reference field="3" count="1" selected="0">
            <x v="3"/>
          </reference>
          <reference field="9" count="1">
            <x v="5"/>
          </reference>
        </references>
      </pivotArea>
    </format>
    <format dxfId="109">
      <pivotArea dataOnly="0" labelOnly="1" outline="0" fieldPosition="0">
        <references count="4">
          <reference field="0" count="1" selected="0">
            <x v="51"/>
          </reference>
          <reference field="1" count="1" selected="0">
            <x v="19"/>
          </reference>
          <reference field="3" count="1" selected="0">
            <x v="0"/>
          </reference>
          <reference field="9" count="1">
            <x v="9"/>
          </reference>
        </references>
      </pivotArea>
    </format>
    <format dxfId="108">
      <pivotArea dataOnly="0" labelOnly="1" outline="0" fieldPosition="0">
        <references count="4">
          <reference field="0" count="1" selected="0">
            <x v="52"/>
          </reference>
          <reference field="1" count="1" selected="0">
            <x v="39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107">
      <pivotArea dataOnly="0" labelOnly="1" outline="0" fieldPosition="0">
        <references count="4">
          <reference field="0" count="1" selected="0">
            <x v="53"/>
          </reference>
          <reference field="1" count="1" selected="0">
            <x v="0"/>
          </reference>
          <reference field="3" count="1" selected="0">
            <x v="10"/>
          </reference>
          <reference field="9" count="1">
            <x v="4"/>
          </reference>
        </references>
      </pivotArea>
    </format>
    <format dxfId="106">
      <pivotArea dataOnly="0" labelOnly="1" outline="0" fieldPosition="0">
        <references count="4">
          <reference field="0" count="1" selected="0">
            <x v="54"/>
          </reference>
          <reference field="1" count="1" selected="0">
            <x v="138"/>
          </reference>
          <reference field="3" count="1" selected="0">
            <x v="12"/>
          </reference>
          <reference field="9" count="1">
            <x v="4"/>
          </reference>
        </references>
      </pivotArea>
    </format>
    <format dxfId="105">
      <pivotArea dataOnly="0" labelOnly="1" outline="0" fieldPosition="0">
        <references count="4">
          <reference field="0" count="1" selected="0">
            <x v="55"/>
          </reference>
          <reference field="1" count="1" selected="0">
            <x v="97"/>
          </reference>
          <reference field="3" count="1" selected="0">
            <x v="10"/>
          </reference>
          <reference field="9" count="1">
            <x v="3"/>
          </reference>
        </references>
      </pivotArea>
    </format>
    <format dxfId="104">
      <pivotArea dataOnly="0" labelOnly="1" outline="0" fieldPosition="0">
        <references count="4">
          <reference field="0" count="1" selected="0">
            <x v="56"/>
          </reference>
          <reference field="1" count="1" selected="0">
            <x v="121"/>
          </reference>
          <reference field="3" count="1" selected="0">
            <x v="5"/>
          </reference>
          <reference field="9" count="1">
            <x v="0"/>
          </reference>
        </references>
      </pivotArea>
    </format>
    <format dxfId="103">
      <pivotArea dataOnly="0" labelOnly="1" outline="0" fieldPosition="0">
        <references count="4">
          <reference field="0" count="1" selected="0">
            <x v="57"/>
          </reference>
          <reference field="1" count="1" selected="0">
            <x v="98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102">
      <pivotArea dataOnly="0" labelOnly="1" outline="0" fieldPosition="0">
        <references count="4">
          <reference field="0" count="1" selected="0">
            <x v="58"/>
          </reference>
          <reference field="1" count="1" selected="0">
            <x v="13"/>
          </reference>
          <reference field="3" count="1" selected="0">
            <x v="12"/>
          </reference>
          <reference field="9" count="1">
            <x v="5"/>
          </reference>
        </references>
      </pivotArea>
    </format>
    <format dxfId="101">
      <pivotArea dataOnly="0" labelOnly="1" outline="0" fieldPosition="0">
        <references count="4">
          <reference field="0" count="1" selected="0">
            <x v="59"/>
          </reference>
          <reference field="1" count="1" selected="0">
            <x v="102"/>
          </reference>
          <reference field="3" count="1" selected="0">
            <x v="12"/>
          </reference>
          <reference field="9" count="1">
            <x v="5"/>
          </reference>
        </references>
      </pivotArea>
    </format>
    <format dxfId="100">
      <pivotArea dataOnly="0" labelOnly="1" outline="0" fieldPosition="0">
        <references count="4">
          <reference field="0" count="1" selected="0">
            <x v="60"/>
          </reference>
          <reference field="1" count="1" selected="0">
            <x v="73"/>
          </reference>
          <reference field="3" count="1" selected="0">
            <x v="12"/>
          </reference>
          <reference field="9" count="1">
            <x v="4"/>
          </reference>
        </references>
      </pivotArea>
    </format>
    <format dxfId="99">
      <pivotArea dataOnly="0" labelOnly="1" outline="0" fieldPosition="0">
        <references count="4">
          <reference field="0" count="1" selected="0">
            <x v="61"/>
          </reference>
          <reference field="1" count="1" selected="0">
            <x v="92"/>
          </reference>
          <reference field="3" count="1" selected="0">
            <x v="12"/>
          </reference>
          <reference field="9" count="1">
            <x v="4"/>
          </reference>
        </references>
      </pivotArea>
    </format>
    <format dxfId="98">
      <pivotArea dataOnly="0" labelOnly="1" outline="0" fieldPosition="0">
        <references count="4">
          <reference field="0" count="1" selected="0">
            <x v="62"/>
          </reference>
          <reference field="1" count="1" selected="0">
            <x v="50"/>
          </reference>
          <reference field="3" count="1" selected="0">
            <x v="10"/>
          </reference>
          <reference field="9" count="1">
            <x v="4"/>
          </reference>
        </references>
      </pivotArea>
    </format>
    <format dxfId="97">
      <pivotArea dataOnly="0" labelOnly="1" outline="0" fieldPosition="0">
        <references count="4">
          <reference field="0" count="1" selected="0">
            <x v="63"/>
          </reference>
          <reference field="1" count="1" selected="0">
            <x v="83"/>
          </reference>
          <reference field="3" count="1" selected="0">
            <x v="12"/>
          </reference>
          <reference field="9" count="1">
            <x v="5"/>
          </reference>
        </references>
      </pivotArea>
    </format>
    <format dxfId="96">
      <pivotArea dataOnly="0" labelOnly="1" outline="0" fieldPosition="0">
        <references count="4">
          <reference field="0" count="1" selected="0">
            <x v="64"/>
          </reference>
          <reference field="1" count="1" selected="0">
            <x v="40"/>
          </reference>
          <reference field="3" count="1" selected="0">
            <x v="9"/>
          </reference>
          <reference field="9" count="1">
            <x v="3"/>
          </reference>
        </references>
      </pivotArea>
    </format>
    <format dxfId="95">
      <pivotArea dataOnly="0" labelOnly="1" outline="0" fieldPosition="0">
        <references count="4">
          <reference field="0" count="1" selected="0">
            <x v="65"/>
          </reference>
          <reference field="1" count="1" selected="0">
            <x v="110"/>
          </reference>
          <reference field="3" count="1" selected="0">
            <x v="4"/>
          </reference>
          <reference field="9" count="1">
            <x v="6"/>
          </reference>
        </references>
      </pivotArea>
    </format>
    <format dxfId="94">
      <pivotArea dataOnly="0" labelOnly="1" outline="0" fieldPosition="0">
        <references count="4">
          <reference field="0" count="1" selected="0">
            <x v="66"/>
          </reference>
          <reference field="1" count="1" selected="0">
            <x v="5"/>
          </reference>
          <reference field="3" count="1" selected="0">
            <x v="12"/>
          </reference>
          <reference field="9" count="1">
            <x v="9"/>
          </reference>
        </references>
      </pivotArea>
    </format>
    <format dxfId="93">
      <pivotArea dataOnly="0" labelOnly="1" outline="0" fieldPosition="0">
        <references count="4">
          <reference field="0" count="1" selected="0">
            <x v="67"/>
          </reference>
          <reference field="1" count="1" selected="0">
            <x v="44"/>
          </reference>
          <reference field="3" count="1" selected="0">
            <x v="9"/>
          </reference>
          <reference field="9" count="1">
            <x v="3"/>
          </reference>
        </references>
      </pivotArea>
    </format>
    <format dxfId="92">
      <pivotArea dataOnly="0" labelOnly="1" outline="0" fieldPosition="0">
        <references count="4">
          <reference field="0" count="1" selected="0">
            <x v="68"/>
          </reference>
          <reference field="1" count="1" selected="0">
            <x v="49"/>
          </reference>
          <reference field="3" count="1" selected="0">
            <x v="3"/>
          </reference>
          <reference field="9" count="1">
            <x v="9"/>
          </reference>
        </references>
      </pivotArea>
    </format>
    <format dxfId="91">
      <pivotArea dataOnly="0" labelOnly="1" outline="0" fieldPosition="0">
        <references count="4">
          <reference field="0" count="1" selected="0">
            <x v="69"/>
          </reference>
          <reference field="1" count="1" selected="0">
            <x v="49"/>
          </reference>
          <reference field="3" count="1" selected="0">
            <x v="3"/>
          </reference>
          <reference field="9" count="1">
            <x v="9"/>
          </reference>
        </references>
      </pivotArea>
    </format>
    <format dxfId="90">
      <pivotArea dataOnly="0" labelOnly="1" outline="0" fieldPosition="0">
        <references count="4">
          <reference field="0" count="1" selected="0">
            <x v="70"/>
          </reference>
          <reference field="1" count="1" selected="0">
            <x v="49"/>
          </reference>
          <reference field="3" count="1" selected="0">
            <x v="3"/>
          </reference>
          <reference field="9" count="1">
            <x v="3"/>
          </reference>
        </references>
      </pivotArea>
    </format>
    <format dxfId="89">
      <pivotArea dataOnly="0" labelOnly="1" outline="0" fieldPosition="0">
        <references count="4">
          <reference field="0" count="1" selected="0">
            <x v="71"/>
          </reference>
          <reference field="1" count="1" selected="0">
            <x v="88"/>
          </reference>
          <reference field="3" count="1" selected="0">
            <x v="9"/>
          </reference>
          <reference field="9" count="1">
            <x v="5"/>
          </reference>
        </references>
      </pivotArea>
    </format>
    <format dxfId="88">
      <pivotArea dataOnly="0" labelOnly="1" outline="0" fieldPosition="0">
        <references count="4">
          <reference field="0" count="1" selected="0">
            <x v="72"/>
          </reference>
          <reference field="1" count="1" selected="0">
            <x v="104"/>
          </reference>
          <reference field="3" count="1" selected="0">
            <x v="2"/>
          </reference>
          <reference field="9" count="1">
            <x v="9"/>
          </reference>
        </references>
      </pivotArea>
    </format>
    <format dxfId="87">
      <pivotArea dataOnly="0" labelOnly="1" outline="0" fieldPosition="0">
        <references count="4">
          <reference field="0" count="1" selected="0">
            <x v="73"/>
          </reference>
          <reference field="1" count="1" selected="0">
            <x v="139"/>
          </reference>
          <reference field="3" count="1" selected="0">
            <x v="10"/>
          </reference>
          <reference field="9" count="1">
            <x v="5"/>
          </reference>
        </references>
      </pivotArea>
    </format>
    <format dxfId="86">
      <pivotArea dataOnly="0" labelOnly="1" outline="0" fieldPosition="0">
        <references count="4">
          <reference field="0" count="1" selected="0">
            <x v="74"/>
          </reference>
          <reference field="1" count="1" selected="0">
            <x v="134"/>
          </reference>
          <reference field="3" count="1" selected="0">
            <x v="12"/>
          </reference>
          <reference field="9" count="1">
            <x v="1"/>
          </reference>
        </references>
      </pivotArea>
    </format>
    <format dxfId="85">
      <pivotArea dataOnly="0" labelOnly="1" outline="0" fieldPosition="0">
        <references count="4">
          <reference field="0" count="1" selected="0">
            <x v="75"/>
          </reference>
          <reference field="1" count="1" selected="0">
            <x v="136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84">
      <pivotArea dataOnly="0" labelOnly="1" outline="0" fieldPosition="0">
        <references count="4">
          <reference field="0" count="1" selected="0">
            <x v="76"/>
          </reference>
          <reference field="1" count="1" selected="0">
            <x v="46"/>
          </reference>
          <reference field="3" count="1" selected="0">
            <x v="6"/>
          </reference>
          <reference field="9" count="1">
            <x v="4"/>
          </reference>
        </references>
      </pivotArea>
    </format>
    <format dxfId="83">
      <pivotArea dataOnly="0" labelOnly="1" outline="0" fieldPosition="0">
        <references count="4">
          <reference field="0" count="1" selected="0">
            <x v="77"/>
          </reference>
          <reference field="1" count="1" selected="0">
            <x v="8"/>
          </reference>
          <reference field="3" count="1" selected="0">
            <x v="12"/>
          </reference>
          <reference field="9" count="1">
            <x v="5"/>
          </reference>
        </references>
      </pivotArea>
    </format>
    <format dxfId="82">
      <pivotArea dataOnly="0" labelOnly="1" outline="0" fieldPosition="0">
        <references count="4">
          <reference field="0" count="1" selected="0">
            <x v="78"/>
          </reference>
          <reference field="1" count="1" selected="0">
            <x v="106"/>
          </reference>
          <reference field="3" count="1" selected="0">
            <x v="11"/>
          </reference>
          <reference field="9" count="1">
            <x v="5"/>
          </reference>
        </references>
      </pivotArea>
    </format>
    <format dxfId="81">
      <pivotArea dataOnly="0" labelOnly="1" outline="0" fieldPosition="0">
        <references count="4">
          <reference field="0" count="1" selected="0">
            <x v="79"/>
          </reference>
          <reference field="1" count="1" selected="0">
            <x v="132"/>
          </reference>
          <reference field="3" count="1" selected="0">
            <x v="12"/>
          </reference>
          <reference field="9" count="1">
            <x v="8"/>
          </reference>
        </references>
      </pivotArea>
    </format>
    <format dxfId="80">
      <pivotArea dataOnly="0" labelOnly="1" outline="0" fieldPosition="0">
        <references count="4">
          <reference field="0" count="1" selected="0">
            <x v="80"/>
          </reference>
          <reference field="1" count="1" selected="0">
            <x v="146"/>
          </reference>
          <reference field="3" count="1" selected="0">
            <x v="5"/>
          </reference>
          <reference field="9" count="1">
            <x v="4"/>
          </reference>
        </references>
      </pivotArea>
    </format>
    <format dxfId="79">
      <pivotArea dataOnly="0" labelOnly="1" outline="0" fieldPosition="0">
        <references count="4">
          <reference field="0" count="1" selected="0">
            <x v="81"/>
          </reference>
          <reference field="1" count="1" selected="0">
            <x v="72"/>
          </reference>
          <reference field="3" count="1" selected="0">
            <x v="12"/>
          </reference>
          <reference field="9" count="1">
            <x v="9"/>
          </reference>
        </references>
      </pivotArea>
    </format>
    <format dxfId="78">
      <pivotArea dataOnly="0" labelOnly="1" outline="0" fieldPosition="0">
        <references count="4">
          <reference field="0" count="1" selected="0">
            <x v="82"/>
          </reference>
          <reference field="1" count="1" selected="0">
            <x v="149"/>
          </reference>
          <reference field="3" count="1" selected="0">
            <x v="4"/>
          </reference>
          <reference field="9" count="1">
            <x v="6"/>
          </reference>
        </references>
      </pivotArea>
    </format>
    <format dxfId="77">
      <pivotArea dataOnly="0" labelOnly="1" outline="0" fieldPosition="0">
        <references count="4">
          <reference field="0" count="1" selected="0">
            <x v="83"/>
          </reference>
          <reference field="1" count="1" selected="0">
            <x v="150"/>
          </reference>
          <reference field="3" count="1" selected="0">
            <x v="11"/>
          </reference>
          <reference field="9" count="1">
            <x v="5"/>
          </reference>
        </references>
      </pivotArea>
    </format>
    <format dxfId="76">
      <pivotArea dataOnly="0" labelOnly="1" outline="0" fieldPosition="0">
        <references count="4">
          <reference field="0" count="1" selected="0">
            <x v="84"/>
          </reference>
          <reference field="1" count="1" selected="0">
            <x v="96"/>
          </reference>
          <reference field="3" count="1" selected="0">
            <x v="10"/>
          </reference>
          <reference field="9" count="1">
            <x v="5"/>
          </reference>
        </references>
      </pivotArea>
    </format>
    <format dxfId="75">
      <pivotArea dataOnly="0" labelOnly="1" outline="0" fieldPosition="0">
        <references count="4">
          <reference field="0" count="1" selected="0">
            <x v="85"/>
          </reference>
          <reference field="1" count="1" selected="0">
            <x v="59"/>
          </reference>
          <reference field="3" count="1" selected="0">
            <x v="5"/>
          </reference>
          <reference field="9" count="1">
            <x v="4"/>
          </reference>
        </references>
      </pivotArea>
    </format>
    <format dxfId="74">
      <pivotArea dataOnly="0" labelOnly="1" outline="0" fieldPosition="0">
        <references count="4">
          <reference field="0" count="1" selected="0">
            <x v="86"/>
          </reference>
          <reference field="1" count="1" selected="0">
            <x v="61"/>
          </reference>
          <reference field="3" count="1" selected="0">
            <x v="12"/>
          </reference>
          <reference field="9" count="1">
            <x v="5"/>
          </reference>
        </references>
      </pivotArea>
    </format>
    <format dxfId="73">
      <pivotArea dataOnly="0" labelOnly="1" outline="0" fieldPosition="0">
        <references count="4">
          <reference field="0" count="1" selected="0">
            <x v="87"/>
          </reference>
          <reference field="1" count="1" selected="0">
            <x v="22"/>
          </reference>
          <reference field="3" count="1" selected="0">
            <x v="12"/>
          </reference>
          <reference field="9" count="1">
            <x v="1"/>
          </reference>
        </references>
      </pivotArea>
    </format>
    <format dxfId="72">
      <pivotArea dataOnly="0" labelOnly="1" outline="0" fieldPosition="0">
        <references count="4">
          <reference field="0" count="1" selected="0">
            <x v="88"/>
          </reference>
          <reference field="1" count="1" selected="0">
            <x v="63"/>
          </reference>
          <reference field="3" count="1" selected="0">
            <x v="12"/>
          </reference>
          <reference field="9" count="1">
            <x v="6"/>
          </reference>
        </references>
      </pivotArea>
    </format>
    <format dxfId="71">
      <pivotArea dataOnly="0" labelOnly="1" outline="0" fieldPosition="0">
        <references count="4">
          <reference field="0" count="1" selected="0">
            <x v="89"/>
          </reference>
          <reference field="1" count="1" selected="0">
            <x v="32"/>
          </reference>
          <reference field="3" count="1" selected="0">
            <x v="10"/>
          </reference>
          <reference field="9" count="1">
            <x v="3"/>
          </reference>
        </references>
      </pivotArea>
    </format>
    <format dxfId="70">
      <pivotArea dataOnly="0" labelOnly="1" outline="0" fieldPosition="0">
        <references count="4">
          <reference field="0" count="1" selected="0">
            <x v="90"/>
          </reference>
          <reference field="1" count="1" selected="0">
            <x v="115"/>
          </reference>
          <reference field="3" count="1" selected="0">
            <x v="10"/>
          </reference>
          <reference field="9" count="1">
            <x v="9"/>
          </reference>
        </references>
      </pivotArea>
    </format>
    <format dxfId="69">
      <pivotArea dataOnly="0" labelOnly="1" outline="0" fieldPosition="0">
        <references count="4">
          <reference field="0" count="1" selected="0">
            <x v="91"/>
          </reference>
          <reference field="1" count="1" selected="0">
            <x v="125"/>
          </reference>
          <reference field="3" count="1" selected="0">
            <x v="10"/>
          </reference>
          <reference field="9" count="1">
            <x v="9"/>
          </reference>
        </references>
      </pivotArea>
    </format>
    <format dxfId="68">
      <pivotArea dataOnly="0" labelOnly="1" outline="0" fieldPosition="0">
        <references count="4">
          <reference field="0" count="1" selected="0">
            <x v="92"/>
          </reference>
          <reference field="1" count="1" selected="0">
            <x v="64"/>
          </reference>
          <reference field="3" count="1" selected="0">
            <x v="10"/>
          </reference>
          <reference field="9" count="1">
            <x v="5"/>
          </reference>
        </references>
      </pivotArea>
    </format>
    <format dxfId="67">
      <pivotArea dataOnly="0" labelOnly="1" outline="0" fieldPosition="0">
        <references count="4">
          <reference field="0" count="1" selected="0">
            <x v="93"/>
          </reference>
          <reference field="1" count="1" selected="0">
            <x v="20"/>
          </reference>
          <reference field="3" count="1" selected="0">
            <x v="0"/>
          </reference>
          <reference field="9" count="1">
            <x v="4"/>
          </reference>
        </references>
      </pivotArea>
    </format>
    <format dxfId="66">
      <pivotArea dataOnly="0" labelOnly="1" outline="0" fieldPosition="0">
        <references count="4">
          <reference field="0" count="1" selected="0">
            <x v="94"/>
          </reference>
          <reference field="1" count="1" selected="0">
            <x v="51"/>
          </reference>
          <reference field="3" count="1" selected="0">
            <x v="10"/>
          </reference>
          <reference field="9" count="1">
            <x v="4"/>
          </reference>
        </references>
      </pivotArea>
    </format>
    <format dxfId="65">
      <pivotArea dataOnly="0" labelOnly="1" outline="0" fieldPosition="0">
        <references count="4">
          <reference field="0" count="1" selected="0">
            <x v="95"/>
          </reference>
          <reference field="1" count="1" selected="0">
            <x v="11"/>
          </reference>
          <reference field="3" count="1" selected="0">
            <x v="10"/>
          </reference>
          <reference field="9" count="1">
            <x v="5"/>
          </reference>
        </references>
      </pivotArea>
    </format>
    <format dxfId="64">
      <pivotArea dataOnly="0" labelOnly="1" outline="0" fieldPosition="0">
        <references count="4">
          <reference field="0" count="1" selected="0">
            <x v="96"/>
          </reference>
          <reference field="1" count="1" selected="0">
            <x v="124"/>
          </reference>
          <reference field="3" count="1" selected="0">
            <x v="10"/>
          </reference>
          <reference field="9" count="1">
            <x v="9"/>
          </reference>
        </references>
      </pivotArea>
    </format>
    <format dxfId="63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145"/>
          </reference>
          <reference field="3" count="1" selected="0">
            <x v="9"/>
          </reference>
          <reference field="9" count="1">
            <x v="0"/>
          </reference>
        </references>
      </pivotArea>
    </format>
    <format dxfId="62">
      <pivotArea dataOnly="0" labelOnly="1" outline="0" fieldPosition="0">
        <references count="4">
          <reference field="0" count="1" selected="0">
            <x v="98"/>
          </reference>
          <reference field="1" count="1" selected="0">
            <x v="117"/>
          </reference>
          <reference field="3" count="1" selected="0">
            <x v="12"/>
          </reference>
          <reference field="9" count="1">
            <x v="3"/>
          </reference>
        </references>
      </pivotArea>
    </format>
    <format dxfId="61">
      <pivotArea dataOnly="0" labelOnly="1" outline="0" fieldPosition="0">
        <references count="4">
          <reference field="0" count="1" selected="0">
            <x v="99"/>
          </reference>
          <reference field="1" count="1" selected="0">
            <x v="131"/>
          </reference>
          <reference field="3" count="1" selected="0">
            <x v="12"/>
          </reference>
          <reference field="9" count="1">
            <x v="9"/>
          </reference>
        </references>
      </pivotArea>
    </format>
    <format dxfId="60">
      <pivotArea dataOnly="0" labelOnly="1" outline="0" fieldPosition="0">
        <references count="4">
          <reference field="0" count="1" selected="0">
            <x v="100"/>
          </reference>
          <reference field="1" count="1" selected="0">
            <x v="112"/>
          </reference>
          <reference field="3" count="1" selected="0">
            <x v="12"/>
          </reference>
          <reference field="9" count="1">
            <x v="3"/>
          </reference>
        </references>
      </pivotArea>
    </format>
    <format dxfId="59">
      <pivotArea dataOnly="0" labelOnly="1" outline="0" fieldPosition="0">
        <references count="4">
          <reference field="0" count="1" selected="0">
            <x v="101"/>
          </reference>
          <reference field="1" count="1" selected="0">
            <x v="37"/>
          </reference>
          <reference field="3" count="1" selected="0">
            <x v="10"/>
          </reference>
          <reference field="9" count="1">
            <x v="9"/>
          </reference>
        </references>
      </pivotArea>
    </format>
    <format dxfId="58">
      <pivotArea dataOnly="0" labelOnly="1" outline="0" fieldPosition="0">
        <references count="4">
          <reference field="0" count="1" selected="0">
            <x v="102"/>
          </reference>
          <reference field="1" count="1" selected="0">
            <x v="148"/>
          </reference>
          <reference field="3" count="1" selected="0">
            <x v="9"/>
          </reference>
          <reference field="9" count="1">
            <x v="5"/>
          </reference>
        </references>
      </pivotArea>
    </format>
    <format dxfId="57">
      <pivotArea dataOnly="0" labelOnly="1" outline="0" fieldPosition="0">
        <references count="4">
          <reference field="0" count="1" selected="0">
            <x v="103"/>
          </reference>
          <reference field="1" count="1" selected="0">
            <x v="58"/>
          </reference>
          <reference field="3" count="1" selected="0">
            <x v="9"/>
          </reference>
          <reference field="9" count="1">
            <x v="5"/>
          </reference>
        </references>
      </pivotArea>
    </format>
    <format dxfId="56">
      <pivotArea dataOnly="0" labelOnly="1" outline="0" fieldPosition="0">
        <references count="4">
          <reference field="0" count="1" selected="0">
            <x v="104"/>
          </reference>
          <reference field="1" count="1" selected="0">
            <x v="3"/>
          </reference>
          <reference field="3" count="1" selected="0">
            <x v="9"/>
          </reference>
          <reference field="9" count="1">
            <x v="3"/>
          </reference>
        </references>
      </pivotArea>
    </format>
    <format dxfId="55">
      <pivotArea dataOnly="0" labelOnly="1" outline="0" fieldPosition="0">
        <references count="4">
          <reference field="0" count="1" selected="0">
            <x v="105"/>
          </reference>
          <reference field="1" count="1" selected="0">
            <x v="14"/>
          </reference>
          <reference field="3" count="1" selected="0">
            <x v="9"/>
          </reference>
          <reference field="9" count="1">
            <x v="9"/>
          </reference>
        </references>
      </pivotArea>
    </format>
    <format dxfId="54">
      <pivotArea dataOnly="0" labelOnly="1" outline="0" fieldPosition="0">
        <references count="4">
          <reference field="0" count="1" selected="0">
            <x v="106"/>
          </reference>
          <reference field="1" count="1" selected="0">
            <x v="15"/>
          </reference>
          <reference field="3" count="1" selected="0">
            <x v="9"/>
          </reference>
          <reference field="9" count="1">
            <x v="5"/>
          </reference>
        </references>
      </pivotArea>
    </format>
    <format dxfId="53">
      <pivotArea dataOnly="0" labelOnly="1" outline="0" fieldPosition="0">
        <references count="4">
          <reference field="0" count="1" selected="0">
            <x v="107"/>
          </reference>
          <reference field="1" count="1" selected="0">
            <x v="95"/>
          </reference>
          <reference field="3" count="1" selected="0">
            <x v="9"/>
          </reference>
          <reference field="9" count="1">
            <x v="9"/>
          </reference>
        </references>
      </pivotArea>
    </format>
    <format dxfId="52">
      <pivotArea dataOnly="0" labelOnly="1" outline="0" fieldPosition="0">
        <references count="4">
          <reference field="0" count="1" selected="0">
            <x v="108"/>
          </reference>
          <reference field="1" count="1" selected="0">
            <x v="119"/>
          </reference>
          <reference field="3" count="1" selected="0">
            <x v="9"/>
          </reference>
          <reference field="9" count="1">
            <x v="9"/>
          </reference>
        </references>
      </pivotArea>
    </format>
    <format dxfId="51">
      <pivotArea dataOnly="0" labelOnly="1" outline="0" fieldPosition="0">
        <references count="4">
          <reference field="0" count="1" selected="0">
            <x v="109"/>
          </reference>
          <reference field="1" count="1" selected="0">
            <x v="87"/>
          </reference>
          <reference field="3" count="1" selected="0">
            <x v="9"/>
          </reference>
          <reference field="9" count="1">
            <x v="8"/>
          </reference>
        </references>
      </pivotArea>
    </format>
    <format dxfId="50">
      <pivotArea dataOnly="0" labelOnly="1" outline="0" fieldPosition="0">
        <references count="4">
          <reference field="0" count="1" selected="0">
            <x v="110"/>
          </reference>
          <reference field="1" count="1" selected="0">
            <x v="38"/>
          </reference>
          <reference field="3" count="1" selected="0">
            <x v="9"/>
          </reference>
          <reference field="9" count="1">
            <x v="9"/>
          </reference>
        </references>
      </pivotArea>
    </format>
    <format dxfId="49">
      <pivotArea dataOnly="0" labelOnly="1" outline="0" fieldPosition="0">
        <references count="4">
          <reference field="0" count="1" selected="0">
            <x v="111"/>
          </reference>
          <reference field="1" count="1" selected="0">
            <x v="127"/>
          </reference>
          <reference field="3" count="1" selected="0">
            <x v="9"/>
          </reference>
          <reference field="9" count="1">
            <x v="4"/>
          </reference>
        </references>
      </pivotArea>
    </format>
    <format dxfId="48">
      <pivotArea dataOnly="0" labelOnly="1" outline="0" fieldPosition="0">
        <references count="4">
          <reference field="0" count="1" selected="0">
            <x v="112"/>
          </reference>
          <reference field="1" count="1" selected="0">
            <x v="107"/>
          </reference>
          <reference field="3" count="1" selected="0">
            <x v="9"/>
          </reference>
          <reference field="9" count="1">
            <x v="5"/>
          </reference>
        </references>
      </pivotArea>
    </format>
    <format dxfId="47">
      <pivotArea dataOnly="0" labelOnly="1" outline="0" fieldPosition="0">
        <references count="4">
          <reference field="0" count="1" selected="0">
            <x v="113"/>
          </reference>
          <reference field="1" count="1" selected="0">
            <x v="120"/>
          </reference>
          <reference field="3" count="1" selected="0">
            <x v="9"/>
          </reference>
          <reference field="9" count="1">
            <x v="4"/>
          </reference>
        </references>
      </pivotArea>
    </format>
    <format dxfId="46">
      <pivotArea dataOnly="0" labelOnly="1" outline="0" fieldPosition="0">
        <references count="4">
          <reference field="0" count="1" selected="0">
            <x v="114"/>
          </reference>
          <reference field="1" count="1" selected="0">
            <x v="100"/>
          </reference>
          <reference field="3" count="1" selected="0">
            <x v="12"/>
          </reference>
          <reference field="9" count="1">
            <x v="5"/>
          </reference>
        </references>
      </pivotArea>
    </format>
    <format dxfId="45">
      <pivotArea dataOnly="0" labelOnly="1" outline="0" fieldPosition="0">
        <references count="4">
          <reference field="0" count="1" selected="0">
            <x v="115"/>
          </reference>
          <reference field="1" count="1" selected="0">
            <x v="43"/>
          </reference>
          <reference field="3" count="1" selected="0">
            <x v="11"/>
          </reference>
          <reference field="9" count="1">
            <x v="5"/>
          </reference>
        </references>
      </pivotArea>
    </format>
    <format dxfId="44">
      <pivotArea dataOnly="0" labelOnly="1" outline="0" fieldPosition="0">
        <references count="4">
          <reference field="0" count="1" selected="0">
            <x v="116"/>
          </reference>
          <reference field="1" count="1" selected="0">
            <x v="68"/>
          </reference>
          <reference field="3" count="1" selected="0">
            <x v="12"/>
          </reference>
          <reference field="9" count="1">
            <x v="9"/>
          </reference>
        </references>
      </pivotArea>
    </format>
    <format dxfId="43">
      <pivotArea dataOnly="0" labelOnly="1" outline="0" fieldPosition="0">
        <references count="4">
          <reference field="0" count="1" selected="0">
            <x v="117"/>
          </reference>
          <reference field="1" count="1" selected="0">
            <x v="28"/>
          </reference>
          <reference field="3" count="1" selected="0">
            <x v="4"/>
          </reference>
          <reference field="9" count="1">
            <x v="4"/>
          </reference>
        </references>
      </pivotArea>
    </format>
    <format dxfId="42">
      <pivotArea dataOnly="0" labelOnly="1" outline="0" fieldPosition="0">
        <references count="4">
          <reference field="0" count="1" selected="0">
            <x v="118"/>
          </reference>
          <reference field="1" count="1" selected="0">
            <x v="30"/>
          </reference>
          <reference field="3" count="1" selected="0">
            <x v="0"/>
          </reference>
          <reference field="9" count="1">
            <x v="5"/>
          </reference>
        </references>
      </pivotArea>
    </format>
    <format dxfId="41">
      <pivotArea dataOnly="0" labelOnly="1" outline="0" fieldPosition="0">
        <references count="4">
          <reference field="0" count="1" selected="0">
            <x v="119"/>
          </reference>
          <reference field="1" count="1" selected="0">
            <x v="75"/>
          </reference>
          <reference field="3" count="1" selected="0">
            <x v="10"/>
          </reference>
          <reference field="9" count="1">
            <x v="6"/>
          </reference>
        </references>
      </pivotArea>
    </format>
    <format dxfId="40">
      <pivotArea dataOnly="0" labelOnly="1" outline="0" fieldPosition="0">
        <references count="4">
          <reference field="0" count="1" selected="0">
            <x v="120"/>
          </reference>
          <reference field="1" count="1" selected="0">
            <x v="147"/>
          </reference>
          <reference field="3" count="1" selected="0">
            <x v="6"/>
          </reference>
          <reference field="9" count="1">
            <x v="4"/>
          </reference>
        </references>
      </pivotArea>
    </format>
    <format dxfId="39">
      <pivotArea dataOnly="0" labelOnly="1" outline="0" fieldPosition="0">
        <references count="4">
          <reference field="0" count="1" selected="0">
            <x v="121"/>
          </reference>
          <reference field="1" count="1" selected="0">
            <x v="133"/>
          </reference>
          <reference field="3" count="1" selected="0">
            <x v="2"/>
          </reference>
          <reference field="9" count="1">
            <x v="8"/>
          </reference>
        </references>
      </pivotArea>
    </format>
    <format dxfId="38">
      <pivotArea dataOnly="0" labelOnly="1" outline="0" fieldPosition="0">
        <references count="4">
          <reference field="0" count="1" selected="0">
            <x v="122"/>
          </reference>
          <reference field="1" count="1" selected="0">
            <x v="48"/>
          </reference>
          <reference field="3" count="1" selected="0">
            <x v="12"/>
          </reference>
          <reference field="9" count="1">
            <x v="0"/>
          </reference>
        </references>
      </pivotArea>
    </format>
    <format dxfId="37">
      <pivotArea dataOnly="0" labelOnly="1" outline="0" fieldPosition="0">
        <references count="4">
          <reference field="0" count="1" selected="0">
            <x v="123"/>
          </reference>
          <reference field="1" count="1" selected="0">
            <x v="116"/>
          </reference>
          <reference field="3" count="1" selected="0">
            <x v="12"/>
          </reference>
          <reference field="9" count="1">
            <x v="9"/>
          </reference>
        </references>
      </pivotArea>
    </format>
    <format dxfId="36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6"/>
          </reference>
          <reference field="3" count="1" selected="0">
            <x v="12"/>
          </reference>
          <reference field="9" count="1">
            <x v="4"/>
          </reference>
        </references>
      </pivotArea>
    </format>
    <format dxfId="35">
      <pivotArea dataOnly="0" labelOnly="1" outline="0" fieldPosition="0">
        <references count="4">
          <reference field="0" count="1" selected="0">
            <x v="125"/>
          </reference>
          <reference field="1" count="1" selected="0">
            <x v="7"/>
          </reference>
          <reference field="3" count="1" selected="0">
            <x v="12"/>
          </reference>
          <reference field="9" count="1">
            <x v="4"/>
          </reference>
        </references>
      </pivotArea>
    </format>
    <format dxfId="34">
      <pivotArea dataOnly="0" labelOnly="1" outline="0" fieldPosition="0">
        <references count="4">
          <reference field="0" count="1" selected="0">
            <x v="126"/>
          </reference>
          <reference field="1" count="1" selected="0">
            <x v="123"/>
          </reference>
          <reference field="3" count="1" selected="0">
            <x v="10"/>
          </reference>
          <reference field="9" count="1">
            <x v="4"/>
          </reference>
        </references>
      </pivotArea>
    </format>
    <format dxfId="33">
      <pivotArea dataOnly="0" labelOnly="1" outline="0" fieldPosition="0">
        <references count="4">
          <reference field="0" count="1" selected="0">
            <x v="127"/>
          </reference>
          <reference field="1" count="1" selected="0">
            <x v="66"/>
          </reference>
          <reference field="3" count="1" selected="0">
            <x v="10"/>
          </reference>
          <reference field="9" count="1">
            <x v="4"/>
          </reference>
        </references>
      </pivotArea>
    </format>
    <format dxfId="32">
      <pivotArea dataOnly="0" labelOnly="1" outline="0" fieldPosition="0">
        <references count="4">
          <reference field="0" count="1" selected="0">
            <x v="128"/>
          </reference>
          <reference field="1" count="1" selected="0">
            <x v="18"/>
          </reference>
          <reference field="3" count="1" selected="0">
            <x v="10"/>
          </reference>
          <reference field="9" count="1">
            <x v="9"/>
          </reference>
        </references>
      </pivotArea>
    </format>
    <format dxfId="31">
      <pivotArea dataOnly="0" labelOnly="1" outline="0" fieldPosition="0">
        <references count="4">
          <reference field="0" count="1" selected="0">
            <x v="129"/>
          </reference>
          <reference field="1" count="1" selected="0">
            <x v="151"/>
          </reference>
          <reference field="3" count="1" selected="0">
            <x v="11"/>
          </reference>
          <reference field="9" count="1">
            <x v="1"/>
          </reference>
        </references>
      </pivotArea>
    </format>
    <format dxfId="30">
      <pivotArea dataOnly="0" labelOnly="1" outline="0" fieldPosition="0">
        <references count="4">
          <reference field="0" count="1" selected="0">
            <x v="130"/>
          </reference>
          <reference field="1" count="1" selected="0">
            <x v="57"/>
          </reference>
          <reference field="3" count="1" selected="0">
            <x v="10"/>
          </reference>
          <reference field="9" count="1">
            <x v="4"/>
          </reference>
        </references>
      </pivotArea>
    </format>
    <format dxfId="29">
      <pivotArea dataOnly="0" labelOnly="1" outline="0" fieldPosition="0">
        <references count="4">
          <reference field="0" count="1" selected="0">
            <x v="131"/>
          </reference>
          <reference field="1" count="1" selected="0">
            <x v="80"/>
          </reference>
          <reference field="3" count="1" selected="0">
            <x v="9"/>
          </reference>
          <reference field="9" count="1">
            <x v="3"/>
          </reference>
        </references>
      </pivotArea>
    </format>
    <format dxfId="28">
      <pivotArea dataOnly="0" labelOnly="1" outline="0" fieldPosition="0">
        <references count="4">
          <reference field="0" count="1" selected="0">
            <x v="132"/>
          </reference>
          <reference field="1" count="1" selected="0">
            <x v="129"/>
          </reference>
          <reference field="3" count="1" selected="0">
            <x v="5"/>
          </reference>
          <reference field="9" count="1">
            <x v="5"/>
          </reference>
        </references>
      </pivotArea>
    </format>
    <format dxfId="27">
      <pivotArea dataOnly="0" labelOnly="1" outline="0" fieldPosition="0">
        <references count="4">
          <reference field="0" count="1" selected="0">
            <x v="133"/>
          </reference>
          <reference field="1" count="1" selected="0">
            <x v="130"/>
          </reference>
          <reference field="3" count="1" selected="0">
            <x v="12"/>
          </reference>
          <reference field="9" count="1">
            <x v="8"/>
          </reference>
        </references>
      </pivotArea>
    </format>
    <format dxfId="26">
      <pivotArea dataOnly="0" labelOnly="1" outline="0" fieldPosition="0">
        <references count="4">
          <reference field="0" count="1" selected="0">
            <x v="134"/>
          </reference>
          <reference field="1" count="1" selected="0">
            <x v="82"/>
          </reference>
          <reference field="3" count="1" selected="0">
            <x v="12"/>
          </reference>
          <reference field="9" count="1">
            <x v="5"/>
          </reference>
        </references>
      </pivotArea>
    </format>
    <format dxfId="25">
      <pivotArea dataOnly="0" labelOnly="1" outline="0" fieldPosition="0">
        <references count="4">
          <reference field="0" count="1" selected="0">
            <x v="135"/>
          </reference>
          <reference field="1" count="1" selected="0">
            <x v="81"/>
          </reference>
          <reference field="3" count="1" selected="0">
            <x v="12"/>
          </reference>
          <reference field="9" count="1">
            <x v="5"/>
          </reference>
        </references>
      </pivotArea>
    </format>
    <format dxfId="24">
      <pivotArea dataOnly="0" labelOnly="1" outline="0" fieldPosition="0">
        <references count="4">
          <reference field="0" count="1" selected="0">
            <x v="136"/>
          </reference>
          <reference field="1" count="1" selected="0">
            <x v="54"/>
          </reference>
          <reference field="3" count="1" selected="0">
            <x v="10"/>
          </reference>
          <reference field="9" count="1">
            <x v="9"/>
          </reference>
        </references>
      </pivotArea>
    </format>
    <format dxfId="23">
      <pivotArea dataOnly="0" labelOnly="1" outline="0" fieldPosition="0">
        <references count="4">
          <reference field="0" count="1" selected="0">
            <x v="137"/>
          </reference>
          <reference field="1" count="1" selected="0">
            <x v="84"/>
          </reference>
          <reference field="3" count="1" selected="0">
            <x v="12"/>
          </reference>
          <reference field="9" count="1">
            <x v="2"/>
          </reference>
        </references>
      </pivotArea>
    </format>
    <format dxfId="22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65"/>
          </reference>
          <reference field="3" count="1" selected="0">
            <x v="12"/>
          </reference>
          <reference field="9" count="1">
            <x v="5"/>
          </reference>
        </references>
      </pivotArea>
    </format>
    <format dxfId="21">
      <pivotArea dataOnly="0" labelOnly="1" outline="0" fieldPosition="0">
        <references count="4">
          <reference field="0" count="1" selected="0">
            <x v="139"/>
          </reference>
          <reference field="1" count="1" selected="0">
            <x v="53"/>
          </reference>
          <reference field="3" count="1" selected="0">
            <x v="10"/>
          </reference>
          <reference field="9" count="1">
            <x v="2"/>
          </reference>
        </references>
      </pivotArea>
    </format>
    <format dxfId="20">
      <pivotArea dataOnly="0" labelOnly="1" outline="0" fieldPosition="0">
        <references count="4">
          <reference field="0" count="1" selected="0">
            <x v="140"/>
          </reference>
          <reference field="1" count="1" selected="0">
            <x v="109"/>
          </reference>
          <reference field="3" count="1" selected="0">
            <x v="4"/>
          </reference>
          <reference field="9" count="1">
            <x v="9"/>
          </reference>
        </references>
      </pivotArea>
    </format>
    <format dxfId="19">
      <pivotArea dataOnly="0" labelOnly="1" outline="0" fieldPosition="0">
        <references count="4">
          <reference field="0" count="1" selected="0">
            <x v="141"/>
          </reference>
          <reference field="1" count="1" selected="0">
            <x v="31"/>
          </reference>
          <reference field="3" count="1" selected="0">
            <x v="10"/>
          </reference>
          <reference field="9" count="1">
            <x v="2"/>
          </reference>
        </references>
      </pivotArea>
    </format>
    <format dxfId="18">
      <pivotArea dataOnly="0" labelOnly="1" outline="0" fieldPosition="0">
        <references count="4">
          <reference field="0" count="1" selected="0">
            <x v="142"/>
          </reference>
          <reference field="1" count="1" selected="0">
            <x v="141"/>
          </reference>
          <reference field="3" count="1" selected="0">
            <x v="3"/>
          </reference>
          <reference field="9" count="1">
            <x v="1"/>
          </reference>
        </references>
      </pivotArea>
    </format>
    <format dxfId="17">
      <pivotArea dataOnly="0" labelOnly="1" outline="0" fieldPosition="0">
        <references count="4">
          <reference field="0" count="1" selected="0">
            <x v="143"/>
          </reference>
          <reference field="1" count="1" selected="0">
            <x v="142"/>
          </reference>
          <reference field="3" count="1" selected="0">
            <x v="12"/>
          </reference>
          <reference field="9" count="1">
            <x v="9"/>
          </reference>
        </references>
      </pivotArea>
    </format>
    <format dxfId="16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142"/>
          </reference>
          <reference field="3" count="1" selected="0">
            <x v="12"/>
          </reference>
          <reference field="9" count="1">
            <x v="5"/>
          </reference>
        </references>
      </pivotArea>
    </format>
    <format dxfId="15">
      <pivotArea dataOnly="0" labelOnly="1" outline="0" fieldPosition="0">
        <references count="4">
          <reference field="0" count="1" selected="0">
            <x v="145"/>
          </reference>
          <reference field="1" count="1" selected="0">
            <x v="142"/>
          </reference>
          <reference field="3" count="1" selected="0">
            <x v="12"/>
          </reference>
          <reference field="9" count="1">
            <x v="9"/>
          </reference>
        </references>
      </pivotArea>
    </format>
    <format dxfId="14">
      <pivotArea dataOnly="0" labelOnly="1" outline="0" fieldPosition="0">
        <references count="4">
          <reference field="0" count="1" selected="0">
            <x v="146"/>
          </reference>
          <reference field="1" count="1" selected="0">
            <x v="142"/>
          </reference>
          <reference field="3" count="1" selected="0">
            <x v="12"/>
          </reference>
          <reference field="9" count="1">
            <x v="9"/>
          </reference>
        </references>
      </pivotArea>
    </format>
    <format dxfId="13">
      <pivotArea dataOnly="0" labelOnly="1" outline="0" fieldPosition="0">
        <references count="4">
          <reference field="0" count="1" selected="0">
            <x v="147"/>
          </reference>
          <reference field="1" count="1" selected="0">
            <x v="142"/>
          </reference>
          <reference field="3" count="1" selected="0">
            <x v="12"/>
          </reference>
          <reference field="9" count="1">
            <x v="9"/>
          </reference>
        </references>
      </pivotArea>
    </format>
    <format dxfId="12">
      <pivotArea dataOnly="0" labelOnly="1" outline="0" fieldPosition="0">
        <references count="4">
          <reference field="0" count="1" selected="0">
            <x v="148"/>
          </reference>
          <reference field="1" count="1" selected="0">
            <x v="143"/>
          </reference>
          <reference field="3" count="1" selected="0">
            <x v="12"/>
          </reference>
          <reference field="9" count="1">
            <x v="9"/>
          </reference>
        </references>
      </pivotArea>
    </format>
    <format dxfId="11">
      <pivotArea dataOnly="0" labelOnly="1" outline="0" fieldPosition="0">
        <references count="4">
          <reference field="0" count="1" selected="0">
            <x v="149"/>
          </reference>
          <reference field="1" count="1" selected="0">
            <x v="144"/>
          </reference>
          <reference field="3" count="1" selected="0">
            <x v="12"/>
          </reference>
          <reference field="9" count="1">
            <x v="9"/>
          </reference>
        </references>
      </pivotArea>
    </format>
    <format dxfId="10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105"/>
          </reference>
          <reference field="3" count="1" selected="0">
            <x v="12"/>
          </reference>
          <reference field="9" count="1">
            <x v="1"/>
          </reference>
        </references>
      </pivotArea>
    </format>
    <format dxfId="9">
      <pivotArea dataOnly="0" labelOnly="1" outline="0" fieldPosition="0">
        <references count="4">
          <reference field="0" count="1" selected="0">
            <x v="151"/>
          </reference>
          <reference field="1" count="1" selected="0">
            <x v="62"/>
          </reference>
          <reference field="3" count="1" selected="0">
            <x v="12"/>
          </reference>
          <reference field="9" count="1">
            <x v="4"/>
          </reference>
        </references>
      </pivotArea>
    </format>
    <format dxfId="8">
      <pivotArea dataOnly="0" labelOnly="1" outline="0" fieldPosition="0">
        <references count="4">
          <reference field="0" count="1" selected="0">
            <x v="152"/>
          </reference>
          <reference field="1" count="1" selected="0">
            <x v="140"/>
          </reference>
          <reference field="3" count="1" selected="0">
            <x v="12"/>
          </reference>
          <reference field="9" count="1">
            <x v="3"/>
          </reference>
        </references>
      </pivotArea>
    </format>
    <format dxfId="7">
      <pivotArea dataOnly="0" labelOnly="1" outline="0" fieldPosition="0">
        <references count="4">
          <reference field="0" count="1" selected="0">
            <x v="153"/>
          </reference>
          <reference field="1" count="1" selected="0">
            <x v="99"/>
          </reference>
          <reference field="3" count="1" selected="0">
            <x v="12"/>
          </reference>
          <reference field="9" count="1">
            <x v="4"/>
          </reference>
        </references>
      </pivotArea>
    </format>
    <format dxfId="6">
      <pivotArea dataOnly="0" labelOnly="1" outline="0" fieldPosition="0">
        <references count="4">
          <reference field="0" count="1" selected="0">
            <x v="154"/>
          </reference>
          <reference field="1" count="1" selected="0">
            <x v="77"/>
          </reference>
          <reference field="3" count="1" selected="0">
            <x v="12"/>
          </reference>
          <reference field="9" count="1">
            <x v="4"/>
          </reference>
        </references>
      </pivotArea>
    </format>
    <format dxfId="5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69"/>
          </reference>
          <reference field="3" count="1" selected="0">
            <x v="12"/>
          </reference>
          <reference field="9" count="1">
            <x v="6"/>
          </reference>
        </references>
      </pivotArea>
    </format>
    <format dxfId="4">
      <pivotArea dataOnly="0" labelOnly="1" outline="0" fieldPosition="0">
        <references count="4">
          <reference field="0" count="1" selected="0">
            <x v="156"/>
          </reference>
          <reference field="1" count="1" selected="0">
            <x v="74"/>
          </reference>
          <reference field="3" count="1" selected="0">
            <x v="10"/>
          </reference>
          <reference field="9" count="1">
            <x v="4"/>
          </reference>
        </references>
      </pivotArea>
    </format>
    <format dxfId="3">
      <pivotArea dataOnly="0" labelOnly="1" outline="0" fieldPosition="0">
        <references count="4">
          <reference field="0" count="1" selected="0">
            <x v="157"/>
          </reference>
          <reference field="1" count="1" selected="0">
            <x v="52"/>
          </reference>
          <reference field="3" count="1" selected="0">
            <x v="2"/>
          </reference>
          <reference field="9" count="1">
            <x v="0"/>
          </reference>
        </references>
      </pivotArea>
    </format>
    <format dxfId="2">
      <pivotArea dataOnly="0" labelOnly="1" outline="0" fieldPosition="0">
        <references count="4">
          <reference field="0" count="1" selected="0">
            <x v="158"/>
          </reference>
          <reference field="1" count="1" selected="0">
            <x v="152"/>
          </reference>
          <reference field="3" count="1" selected="0">
            <x v="11"/>
          </reference>
          <reference field="9" count="1">
            <x v="5"/>
          </reference>
        </references>
      </pivotArea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69191A-06F5-43B6-B5A9-551C5A74133B}" name="Tabel1" displayName="Tabel1" ref="A1:AN198" totalsRowCount="1" headerRowDxfId="390">
  <autoFilter ref="A1:AN197" xr:uid="{85865F4B-CB04-472E-969E-D4E428B48FDD}"/>
  <tableColumns count="40">
    <tableColumn id="1" xr3:uid="{D46465E6-0C8E-4964-A9B9-466BAFF57A58}" name="Ejendom" dataDxfId="389" totalsRowDxfId="388"/>
    <tableColumn id="2" xr3:uid="{A6D4C5D2-3251-481C-AC79-B7DF868C5959}" name="Adresse" dataDxfId="387" totalsRowDxfId="386"/>
    <tableColumn id="3" xr3:uid="{EFA7D137-2564-479D-964A-C9D21644A7DA}" name="Postnr" dataDxfId="385" totalsRowDxfId="384"/>
    <tableColumn id="4" xr3:uid="{F0BCB7FC-BB5B-463E-AF4C-F13C8CFF6D27}" name="By" dataDxfId="383" totalsRowDxfId="382"/>
    <tableColumn id="5" xr3:uid="{45CDBF5D-A93E-498A-B32B-BCC5034DD337}" name="Telefon" dataDxfId="381" totalsRowDxfId="380"/>
    <tableColumn id="6" xr3:uid="{3B58FC16-1708-4C15-B454-90B62BEEA6E7}" name="Fax" dataDxfId="379" totalsRowDxfId="378"/>
    <tableColumn id="7" xr3:uid="{2C3350C5-D0F1-41D3-A347-4A0C7C56BB48}" name="Nr." dataDxfId="377" totalsRowDxfId="376"/>
    <tableColumn id="8" xr3:uid="{905474F5-D569-445C-B32F-689FB2BD4BBA}" name="Inaktiv" dataDxfId="375" totalsRowDxfId="374"/>
    <tableColumn id="9" xr3:uid="{01FC6C6E-9B59-4A24-BBC2-2E425D11BC2E}" name="Ejendomsnr. BBR" dataDxfId="373" totalsRowDxfId="372"/>
    <tableColumn id="10" xr3:uid="{D4F070F1-E728-414F-9C06-84C29DF49CE3}" name="Energimærke" dataDxfId="371" totalsRowDxfId="370"/>
    <tableColumn id="11" xr3:uid="{2A3D54AB-52A0-43FC-8E27-ACE70C36C45C}" name="Energimærke udstedelsesår" dataDxfId="369" totalsRowDxfId="368"/>
    <tableColumn id="12" xr3:uid="{6242B911-2C0C-4658-8E4A-8783E48A081B}" name="Energimærke udløbsår" dataDxfId="367" totalsRowDxfId="366"/>
    <tableColumn id="13" xr3:uid="{944AC4BF-8436-4935-94E7-4DBFF26156D8}" name="Ejerlav" dataDxfId="365" totalsRowDxfId="364"/>
    <tableColumn id="14" xr3:uid="{98C14F3C-6AD9-47F7-8C77-262320C97174}" name="Matrikelnumre" dataDxfId="363" totalsRowDxfId="362"/>
    <tableColumn id="15" xr3:uid="{9738226D-D49D-46A8-A769-6FBA4F1900C6}" name="Sidste bygningssyn" dataDxfId="361" totalsRowDxfId="360"/>
    <tableColumn id="16" xr3:uid="{295DCF40-5E35-4E6D-B986-2B733772012E}" name="Note til bygningssyn" dataDxfId="359" totalsRowDxfId="358"/>
    <tableColumn id="17" xr3:uid="{37D652C1-B484-4A09-B554-9D0E49288D84}" name="Longitude" dataDxfId="357" totalsRowDxfId="356"/>
    <tableColumn id="18" xr3:uid="{B720517B-AFE3-4334-B01A-6403D9994EEB}" name="Latitude" dataDxfId="355" totalsRowDxfId="354"/>
    <tableColumn id="19" xr3:uid="{C27F37AA-3FF0-420A-BCBD-8E1479F7BF7A}" name="Status" dataDxfId="353" totalsRowDxfId="352"/>
    <tableColumn id="20" xr3:uid="{88A45435-12F5-4DBF-AF21-EAF755CBC033}" name="Status dato" dataDxfId="351" totalsRowDxfId="350"/>
    <tableColumn id="21" xr3:uid="{34F0EA68-DC53-4F12-9CA9-B4C2F1AFFAF9}" name="Årlig leje" dataDxfId="349" totalsRowDxfId="348"/>
    <tableColumn id="22" xr3:uid="{F2D4F4D7-171B-4C43-B94E-C1ED3B86F91E}" name="1.Sagsbehandler" dataDxfId="347" totalsRowDxfId="346"/>
    <tableColumn id="23" xr3:uid="{7072BFB1-0721-4118-B408-8462AC54142A}" name="2.Sagsbehandler" dataDxfId="345" totalsRowDxfId="344"/>
    <tableColumn id="24" xr3:uid="{27703DFE-2F50-4662-8380-E76B8D9DC150}" name="Anvendelse" dataDxfId="343" totalsRowDxfId="342"/>
    <tableColumn id="25" xr3:uid="{E6F8F06C-8586-4089-98A0-E819963EE25D}" name="Udvalg" dataDxfId="341" totalsRowDxfId="340"/>
    <tableColumn id="26" xr3:uid="{8B050400-98C8-4DFF-9B44-5CE3215728FD}" name="Forvaltning" dataDxfId="339" totalsRowDxfId="338"/>
    <tableColumn id="27" xr3:uid="{FAA3C27E-63DD-4C0C-8BD0-D277F380817A}" name="Ejerforhold" dataDxfId="337" totalsRowDxfId="336"/>
    <tableColumn id="28" xr3:uid="{7B9271FD-B98C-4918-87A6-0433DCDCFD6A}" name="Zone"/>
    <tableColumn id="29" xr3:uid="{E4E887B1-6F6E-4D27-8DCE-2899AABC617C}" name="Grund-areal"/>
    <tableColumn id="30" xr3:uid="{CB535F41-F5D1-4119-A3C4-2473BD402F26}" name="Terræn-drifts-areal"/>
    <tableColumn id="31" xr3:uid="{A5EE0D07-F359-487A-8553-5FEDD7ED3A84}" name="Vejareal"/>
    <tableColumn id="32" xr3:uid="{603B7AF9-7D8B-442D-BB02-3632C0EA3F00}" name="Bebygget areal"/>
    <tableColumn id="33" xr3:uid="{37412EE2-5E62-4489-A999-AEB2C2F1A1C2}" name="Samlet bygningsareal" totalsRowFunction="custom" dataDxfId="335" totalsRowDxfId="334">
      <totalsRowFormula>SUM(Tabel1[Samlet bygningsareal])</totalsRowFormula>
    </tableColumn>
    <tableColumn id="34" xr3:uid="{431DF036-7B5F-4F47-BB07-65820172BB9B}" name="Udnyttet tagetage" totalsRowDxfId="333"/>
    <tableColumn id="35" xr3:uid="{A04443B8-5F26-4321-BB17-994BAD3FC5B1}" name="Samlet kælder-areal" totalsRowDxfId="332"/>
    <tableColumn id="36" xr3:uid="{6ACEDE36-14BE-434C-A295-1BFCD6B5AF2D}" name="Bygnings-driftsareal" totalsRowDxfId="331"/>
    <tableColumn id="37" xr3:uid="{D06206B5-D3A7-4888-BE35-98F8DAABF461}" name="Opvarmet areal" totalsRowDxfId="330"/>
    <tableColumn id="38" xr3:uid="{463D2BD4-9160-4C20-B486-C213AD4377D2}" name="Årstal for seneste revidering af arealer" totalsRowDxfId="329"/>
    <tableColumn id="39" xr3:uid="{24BEF8F8-D91F-4F66-9412-836FDE694D3F}" name="EjdID" totalsRowDxfId="328"/>
    <tableColumn id="40" xr3:uid="{90C133AB-9891-41BA-AF24-0A7CCC27242F}" name="Vedligeholdelsesbehov" totalsRowFunction="custom" dataDxfId="327" totalsRowDxfId="326">
      <totalsRowFormula>SUM(AN2:AN150)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98"/>
  <sheetViews>
    <sheetView showGridLines="0" topLeftCell="B1" workbookViewId="0">
      <pane ySplit="1" topLeftCell="A67" activePane="bottomLeft" state="frozen"/>
      <selection pane="bottomLeft" activeCell="AN1" sqref="AN1"/>
    </sheetView>
  </sheetViews>
  <sheetFormatPr defaultRowHeight="15"/>
  <cols>
    <col min="1" max="1" width="50.42578125" bestFit="1" customWidth="1"/>
    <col min="2" max="2" width="22.42578125" bestFit="1" customWidth="1"/>
    <col min="3" max="3" width="9" style="7" bestFit="1" customWidth="1"/>
    <col min="4" max="4" width="12" style="42" bestFit="1" customWidth="1"/>
    <col min="5" max="5" width="11.5703125" style="33" hidden="1" customWidth="1"/>
    <col min="6" max="8" width="9.140625" style="33" hidden="1" customWidth="1"/>
    <col min="9" max="9" width="13.140625" style="33" hidden="1" customWidth="1"/>
    <col min="10" max="10" width="17.42578125" style="36" bestFit="1" customWidth="1"/>
    <col min="11" max="11" width="14.28515625" style="33" hidden="1" customWidth="1"/>
    <col min="12" max="12" width="13.85546875" style="33" hidden="1" customWidth="1"/>
    <col min="13" max="13" width="34" style="33" hidden="1" customWidth="1"/>
    <col min="14" max="14" width="15.42578125" style="33" hidden="1" customWidth="1"/>
    <col min="15" max="16" width="12.85546875" style="33" hidden="1" customWidth="1"/>
    <col min="17" max="17" width="10.85546875" style="33" hidden="1" customWidth="1"/>
    <col min="18" max="18" width="9.28515625" style="33" hidden="1" customWidth="1"/>
    <col min="19" max="19" width="9.5703125" style="33" hidden="1" customWidth="1"/>
    <col min="20" max="21" width="9.140625" style="33" hidden="1" customWidth="1"/>
    <col min="22" max="23" width="22" style="33" hidden="1" customWidth="1"/>
    <col min="24" max="24" width="26" style="33" bestFit="1" customWidth="1"/>
    <col min="25" max="25" width="44.85546875" style="33" bestFit="1" customWidth="1"/>
    <col min="26" max="26" width="20" style="33" hidden="1" customWidth="1"/>
    <col min="27" max="27" width="26" style="33" bestFit="1" customWidth="1"/>
    <col min="28" max="30" width="9.140625" hidden="1" customWidth="1"/>
    <col min="31" max="31" width="9.28515625" hidden="1" customWidth="1"/>
    <col min="32" max="32" width="10.28515625" hidden="1" customWidth="1"/>
    <col min="33" max="33" width="15.7109375" style="9" bestFit="1" customWidth="1"/>
    <col min="34" max="34" width="10" hidden="1" customWidth="1"/>
    <col min="35" max="35" width="9.140625" hidden="1" customWidth="1"/>
    <col min="36" max="36" width="11.140625" hidden="1" customWidth="1"/>
    <col min="37" max="38" width="11" hidden="1" customWidth="1"/>
    <col min="39" max="39" width="9.140625" hidden="1" customWidth="1"/>
    <col min="40" max="40" width="24.140625" style="38" customWidth="1"/>
  </cols>
  <sheetData>
    <row r="1" spans="1:40" s="32" customFormat="1" ht="60">
      <c r="A1" s="31" t="s">
        <v>0</v>
      </c>
      <c r="B1" s="31" t="s">
        <v>1</v>
      </c>
      <c r="C1" s="34" t="s">
        <v>2</v>
      </c>
      <c r="D1" s="40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4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15</v>
      </c>
      <c r="Q1" s="31" t="s">
        <v>16</v>
      </c>
      <c r="R1" s="31" t="s">
        <v>17</v>
      </c>
      <c r="S1" s="31" t="s">
        <v>18</v>
      </c>
      <c r="T1" s="31" t="s">
        <v>19</v>
      </c>
      <c r="U1" s="31" t="s">
        <v>20</v>
      </c>
      <c r="V1" s="31" t="s">
        <v>21</v>
      </c>
      <c r="W1" s="31" t="s">
        <v>22</v>
      </c>
      <c r="X1" s="31" t="s">
        <v>23</v>
      </c>
      <c r="Y1" s="31" t="s">
        <v>24</v>
      </c>
      <c r="Z1" s="31" t="s">
        <v>25</v>
      </c>
      <c r="AA1" s="31" t="s">
        <v>26</v>
      </c>
      <c r="AB1" s="31" t="s">
        <v>27</v>
      </c>
      <c r="AC1" s="31" t="s">
        <v>28</v>
      </c>
      <c r="AD1" s="31" t="s">
        <v>29</v>
      </c>
      <c r="AE1" s="31" t="s">
        <v>30</v>
      </c>
      <c r="AF1" s="31" t="s">
        <v>31</v>
      </c>
      <c r="AG1" s="43" t="s">
        <v>685</v>
      </c>
      <c r="AH1" s="31" t="s">
        <v>32</v>
      </c>
      <c r="AI1" s="31" t="s">
        <v>33</v>
      </c>
      <c r="AJ1" s="31" t="s">
        <v>34</v>
      </c>
      <c r="AK1" s="31" t="s">
        <v>35</v>
      </c>
      <c r="AL1" s="31" t="s">
        <v>36</v>
      </c>
      <c r="AM1" s="31" t="s">
        <v>37</v>
      </c>
      <c r="AN1" s="37" t="s">
        <v>684</v>
      </c>
    </row>
    <row r="2" spans="1:40">
      <c r="A2" s="1" t="s">
        <v>40</v>
      </c>
      <c r="B2" s="1" t="s">
        <v>41</v>
      </c>
      <c r="C2" s="7">
        <v>4720</v>
      </c>
      <c r="D2" s="41" t="s">
        <v>42</v>
      </c>
      <c r="E2" s="1"/>
      <c r="F2" s="1"/>
      <c r="G2" s="1"/>
      <c r="H2" s="1"/>
      <c r="I2">
        <v>13716</v>
      </c>
      <c r="J2" s="35" t="s">
        <v>38</v>
      </c>
      <c r="K2">
        <v>2016</v>
      </c>
      <c r="L2"/>
      <c r="M2" s="1" t="s">
        <v>43</v>
      </c>
      <c r="N2" s="1" t="s">
        <v>44</v>
      </c>
      <c r="O2" s="2"/>
      <c r="P2" s="1"/>
      <c r="Q2" s="3">
        <v>12.042669</v>
      </c>
      <c r="R2" s="3">
        <v>55.114919999999998</v>
      </c>
      <c r="S2" s="1" t="s">
        <v>39</v>
      </c>
      <c r="T2" s="2"/>
      <c r="U2" s="4">
        <v>0</v>
      </c>
      <c r="V2" s="1" t="s">
        <v>45</v>
      </c>
      <c r="W2" s="1" t="s">
        <v>39</v>
      </c>
      <c r="X2" s="1" t="s">
        <v>46</v>
      </c>
      <c r="Y2" s="1" t="s">
        <v>47</v>
      </c>
      <c r="Z2" s="1" t="s">
        <v>48</v>
      </c>
      <c r="AA2" s="1" t="s">
        <v>49</v>
      </c>
      <c r="AB2" s="1" t="s">
        <v>39</v>
      </c>
      <c r="AC2" s="4">
        <v>4129</v>
      </c>
      <c r="AD2" s="4">
        <v>3482</v>
      </c>
      <c r="AE2" s="4"/>
      <c r="AF2" s="4">
        <v>647</v>
      </c>
      <c r="AG2" s="9">
        <v>647</v>
      </c>
      <c r="AH2" s="4">
        <v>20</v>
      </c>
      <c r="AI2" s="4"/>
      <c r="AJ2" s="4">
        <v>667</v>
      </c>
      <c r="AK2" s="4"/>
      <c r="AL2">
        <v>2009</v>
      </c>
      <c r="AM2">
        <v>139</v>
      </c>
      <c r="AN2" s="39">
        <f>IFERROR(INDEX(Vedligehold!O:O,MATCH(A2,Vedligehold!D:D,0),1),0)</f>
        <v>623400</v>
      </c>
    </row>
    <row r="3" spans="1:40">
      <c r="A3" s="1" t="s">
        <v>50</v>
      </c>
      <c r="B3" s="1" t="s">
        <v>51</v>
      </c>
      <c r="C3" s="7">
        <v>4720</v>
      </c>
      <c r="D3" s="41" t="s">
        <v>42</v>
      </c>
      <c r="E3" s="1"/>
      <c r="F3" s="1"/>
      <c r="G3" s="1"/>
      <c r="H3" s="1"/>
      <c r="I3">
        <v>11909</v>
      </c>
      <c r="J3" s="35" t="s">
        <v>52</v>
      </c>
      <c r="K3">
        <v>2016</v>
      </c>
      <c r="L3"/>
      <c r="M3" s="1" t="s">
        <v>43</v>
      </c>
      <c r="N3" s="1" t="s">
        <v>53</v>
      </c>
      <c r="O3" s="2"/>
      <c r="P3" s="1"/>
      <c r="Q3" s="3">
        <v>12.052133</v>
      </c>
      <c r="R3" s="3">
        <v>55.114790999999997</v>
      </c>
      <c r="S3" s="1" t="s">
        <v>39</v>
      </c>
      <c r="T3" s="2"/>
      <c r="U3" s="4">
        <v>0</v>
      </c>
      <c r="V3" s="1" t="s">
        <v>54</v>
      </c>
      <c r="W3" s="1" t="s">
        <v>55</v>
      </c>
      <c r="X3" s="1" t="s">
        <v>56</v>
      </c>
      <c r="Y3" s="1" t="s">
        <v>57</v>
      </c>
      <c r="Z3" s="1" t="s">
        <v>58</v>
      </c>
      <c r="AA3" s="1" t="s">
        <v>49</v>
      </c>
      <c r="AB3" s="1" t="s">
        <v>39</v>
      </c>
      <c r="AC3" s="4">
        <v>120802</v>
      </c>
      <c r="AD3" s="4">
        <v>119657</v>
      </c>
      <c r="AE3" s="4"/>
      <c r="AF3" s="4">
        <v>1199</v>
      </c>
      <c r="AG3" s="9">
        <v>1092</v>
      </c>
      <c r="AH3" s="4">
        <v>262</v>
      </c>
      <c r="AI3" s="4"/>
      <c r="AJ3" s="4">
        <v>1354</v>
      </c>
      <c r="AK3" s="4"/>
      <c r="AL3">
        <v>2009</v>
      </c>
      <c r="AM3">
        <v>113</v>
      </c>
      <c r="AN3" s="39">
        <f>IFERROR(INDEX(Vedligehold!O:O,MATCH(A3,Vedligehold!D:D,0),1),0)</f>
        <v>508000</v>
      </c>
    </row>
    <row r="4" spans="1:40">
      <c r="A4" s="1" t="s">
        <v>59</v>
      </c>
      <c r="B4" s="1" t="s">
        <v>60</v>
      </c>
      <c r="C4" s="7">
        <v>4720</v>
      </c>
      <c r="D4" s="41" t="s">
        <v>42</v>
      </c>
      <c r="E4" s="1"/>
      <c r="F4" s="1"/>
      <c r="G4" s="1"/>
      <c r="H4" s="1"/>
      <c r="I4">
        <v>13278</v>
      </c>
      <c r="J4" s="35" t="s">
        <v>61</v>
      </c>
      <c r="K4">
        <v>2017</v>
      </c>
      <c r="L4"/>
      <c r="M4" s="1" t="s">
        <v>62</v>
      </c>
      <c r="N4" s="1" t="s">
        <v>63</v>
      </c>
      <c r="O4" s="2"/>
      <c r="P4" s="1"/>
      <c r="Q4" s="3">
        <v>11.9523513</v>
      </c>
      <c r="R4" s="3">
        <v>55.124046100000001</v>
      </c>
      <c r="S4" s="1" t="s">
        <v>39</v>
      </c>
      <c r="T4" s="2"/>
      <c r="U4" s="4">
        <v>0</v>
      </c>
      <c r="V4" s="1" t="s">
        <v>54</v>
      </c>
      <c r="W4" s="1" t="s">
        <v>39</v>
      </c>
      <c r="X4" s="1" t="s">
        <v>64</v>
      </c>
      <c r="Y4" s="1" t="s">
        <v>65</v>
      </c>
      <c r="Z4" s="1" t="s">
        <v>66</v>
      </c>
      <c r="AA4" s="1" t="s">
        <v>67</v>
      </c>
      <c r="AB4" s="1" t="s">
        <v>39</v>
      </c>
      <c r="AC4" s="4">
        <v>5680</v>
      </c>
      <c r="AD4" s="4">
        <v>3560</v>
      </c>
      <c r="AE4" s="4"/>
      <c r="AF4" s="4">
        <v>2120</v>
      </c>
      <c r="AG4" s="9">
        <v>2885</v>
      </c>
      <c r="AH4" s="4"/>
      <c r="AI4" s="4">
        <v>455</v>
      </c>
      <c r="AJ4" s="4">
        <v>3340</v>
      </c>
      <c r="AK4" s="4"/>
      <c r="AL4">
        <v>2009</v>
      </c>
      <c r="AM4">
        <v>132</v>
      </c>
      <c r="AN4" s="39">
        <f>IFERROR(INDEX(Vedligehold!O:O,MATCH(A4,Vedligehold!D:D,0),1),0)</f>
        <v>468000</v>
      </c>
    </row>
    <row r="5" spans="1:40">
      <c r="A5" s="1" t="s">
        <v>68</v>
      </c>
      <c r="B5" s="1" t="s">
        <v>69</v>
      </c>
      <c r="C5" s="7">
        <v>4720</v>
      </c>
      <c r="D5" s="41" t="s">
        <v>42</v>
      </c>
      <c r="E5" s="1"/>
      <c r="F5" s="1"/>
      <c r="G5" s="1"/>
      <c r="H5" s="1"/>
      <c r="I5">
        <v>15309</v>
      </c>
      <c r="J5" s="35" t="s">
        <v>52</v>
      </c>
      <c r="K5">
        <v>2016</v>
      </c>
      <c r="L5"/>
      <c r="M5" s="1" t="s">
        <v>70</v>
      </c>
      <c r="N5" s="1" t="s">
        <v>71</v>
      </c>
      <c r="O5" s="2"/>
      <c r="P5" s="1"/>
      <c r="Q5" s="3">
        <v>12.02969</v>
      </c>
      <c r="R5" s="3">
        <v>55.082509000000002</v>
      </c>
      <c r="S5" s="1" t="s">
        <v>39</v>
      </c>
      <c r="T5" s="2"/>
      <c r="U5" s="4">
        <v>0</v>
      </c>
      <c r="V5" s="1" t="s">
        <v>55</v>
      </c>
      <c r="W5" s="1" t="s">
        <v>39</v>
      </c>
      <c r="X5" s="1" t="s">
        <v>72</v>
      </c>
      <c r="Y5" s="1" t="s">
        <v>47</v>
      </c>
      <c r="Z5" s="1" t="s">
        <v>48</v>
      </c>
      <c r="AA5" s="1" t="s">
        <v>49</v>
      </c>
      <c r="AB5" s="1" t="s">
        <v>39</v>
      </c>
      <c r="AC5" s="4">
        <v>1672</v>
      </c>
      <c r="AD5" s="4">
        <v>1484</v>
      </c>
      <c r="AE5" s="4"/>
      <c r="AF5" s="4">
        <v>188</v>
      </c>
      <c r="AG5" s="9">
        <v>160</v>
      </c>
      <c r="AH5" s="4"/>
      <c r="AI5" s="4"/>
      <c r="AJ5" s="4">
        <v>160</v>
      </c>
      <c r="AK5" s="4">
        <v>160</v>
      </c>
      <c r="AL5">
        <v>2009</v>
      </c>
      <c r="AM5">
        <v>157</v>
      </c>
      <c r="AN5" s="39">
        <f>IFERROR(INDEX(Vedligehold!O:O,MATCH(A5,Vedligehold!D:D,0),1),0)</f>
        <v>6000</v>
      </c>
    </row>
    <row r="6" spans="1:40">
      <c r="A6" s="1" t="s">
        <v>73</v>
      </c>
      <c r="B6" s="1" t="s">
        <v>74</v>
      </c>
      <c r="C6" s="7">
        <v>4750</v>
      </c>
      <c r="D6" s="41" t="s">
        <v>75</v>
      </c>
      <c r="E6" s="1"/>
      <c r="F6" s="1"/>
      <c r="G6" s="1"/>
      <c r="H6" s="1"/>
      <c r="I6">
        <v>24332</v>
      </c>
      <c r="J6" s="35" t="s">
        <v>52</v>
      </c>
      <c r="K6">
        <v>2016</v>
      </c>
      <c r="L6"/>
      <c r="M6" s="1" t="s">
        <v>76</v>
      </c>
      <c r="N6" s="1" t="s">
        <v>77</v>
      </c>
      <c r="O6" s="2">
        <v>43012</v>
      </c>
      <c r="P6" s="1"/>
      <c r="Q6" s="3">
        <v>11.876968</v>
      </c>
      <c r="R6" s="3">
        <v>55.107612000000003</v>
      </c>
      <c r="S6" s="1" t="s">
        <v>39</v>
      </c>
      <c r="T6" s="2"/>
      <c r="U6" s="4">
        <v>0</v>
      </c>
      <c r="V6" s="1" t="s">
        <v>78</v>
      </c>
      <c r="W6" s="1" t="s">
        <v>55</v>
      </c>
      <c r="X6" s="1" t="s">
        <v>79</v>
      </c>
      <c r="Y6" s="1" t="s">
        <v>80</v>
      </c>
      <c r="Z6" s="1" t="s">
        <v>81</v>
      </c>
      <c r="AA6" s="1" t="s">
        <v>49</v>
      </c>
      <c r="AB6" s="1" t="s">
        <v>39</v>
      </c>
      <c r="AC6" s="4">
        <v>986</v>
      </c>
      <c r="AD6" s="4">
        <v>714</v>
      </c>
      <c r="AE6" s="4"/>
      <c r="AF6" s="4">
        <v>272</v>
      </c>
      <c r="AG6" s="9">
        <v>246</v>
      </c>
      <c r="AH6" s="4"/>
      <c r="AI6" s="4"/>
      <c r="AJ6" s="4">
        <v>246</v>
      </c>
      <c r="AK6" s="4"/>
      <c r="AL6">
        <v>2009</v>
      </c>
      <c r="AM6">
        <v>253</v>
      </c>
      <c r="AN6" s="39">
        <f>IFERROR(INDEX(Vedligehold!O:O,MATCH(A6,Vedligehold!D:D,0),1),0)</f>
        <v>103000</v>
      </c>
    </row>
    <row r="7" spans="1:40">
      <c r="A7" s="1" t="s">
        <v>82</v>
      </c>
      <c r="B7" s="1" t="s">
        <v>83</v>
      </c>
      <c r="C7" s="7">
        <v>4700</v>
      </c>
      <c r="D7" s="41" t="s">
        <v>84</v>
      </c>
      <c r="E7" s="1"/>
      <c r="F7" s="1"/>
      <c r="G7" s="1" t="s">
        <v>85</v>
      </c>
      <c r="H7" s="1"/>
      <c r="I7" s="1"/>
      <c r="J7" s="35" t="s">
        <v>39</v>
      </c>
      <c r="K7"/>
      <c r="L7"/>
      <c r="M7" s="1" t="s">
        <v>86</v>
      </c>
      <c r="N7" s="1" t="s">
        <v>87</v>
      </c>
      <c r="O7" s="2"/>
      <c r="P7" s="1"/>
      <c r="Q7" s="3">
        <v>11.773505999999999</v>
      </c>
      <c r="R7" s="3">
        <v>55.192889999999998</v>
      </c>
      <c r="S7" s="1" t="s">
        <v>39</v>
      </c>
      <c r="T7" s="2"/>
      <c r="U7" s="4"/>
      <c r="V7" s="1" t="s">
        <v>39</v>
      </c>
      <c r="W7" s="1" t="s">
        <v>39</v>
      </c>
      <c r="X7" s="1" t="s">
        <v>79</v>
      </c>
      <c r="Y7" s="1" t="s">
        <v>80</v>
      </c>
      <c r="Z7" s="1" t="s">
        <v>81</v>
      </c>
      <c r="AA7" s="1" t="s">
        <v>88</v>
      </c>
      <c r="AB7" s="1" t="s">
        <v>39</v>
      </c>
      <c r="AC7" s="4"/>
      <c r="AD7" s="4"/>
      <c r="AE7" s="4"/>
      <c r="AF7" s="4"/>
      <c r="AH7" s="4"/>
      <c r="AI7" s="4"/>
      <c r="AJ7" s="4"/>
      <c r="AK7" s="4"/>
      <c r="AL7">
        <v>2009</v>
      </c>
      <c r="AM7">
        <v>304</v>
      </c>
      <c r="AN7" s="39">
        <f>IFERROR(INDEX(Vedligehold!O:O,MATCH(A7,Vedligehold!D:D,0),1),0)</f>
        <v>0</v>
      </c>
    </row>
    <row r="8" spans="1:40">
      <c r="A8" s="1" t="s">
        <v>89</v>
      </c>
      <c r="B8" s="1" t="s">
        <v>90</v>
      </c>
      <c r="C8" s="7">
        <v>4760</v>
      </c>
      <c r="D8" s="41" t="s">
        <v>91</v>
      </c>
      <c r="E8" s="1"/>
      <c r="F8" s="1"/>
      <c r="G8" s="1" t="s">
        <v>92</v>
      </c>
      <c r="H8" s="1"/>
      <c r="I8" s="1"/>
      <c r="J8" s="35" t="s">
        <v>39</v>
      </c>
      <c r="K8"/>
      <c r="L8"/>
      <c r="M8" s="1" t="s">
        <v>93</v>
      </c>
      <c r="N8" s="1" t="s">
        <v>94</v>
      </c>
      <c r="O8" s="2"/>
      <c r="P8" s="1"/>
      <c r="Q8" s="3">
        <v>11.909182899999999</v>
      </c>
      <c r="R8" s="3">
        <v>55.000203999999997</v>
      </c>
      <c r="S8" s="1" t="s">
        <v>39</v>
      </c>
      <c r="T8" s="2"/>
      <c r="U8" s="4"/>
      <c r="V8" s="1" t="s">
        <v>39</v>
      </c>
      <c r="W8" s="1" t="s">
        <v>39</v>
      </c>
      <c r="X8" s="1" t="s">
        <v>79</v>
      </c>
      <c r="Y8" s="1" t="s">
        <v>80</v>
      </c>
      <c r="Z8" s="1" t="s">
        <v>81</v>
      </c>
      <c r="AA8" s="1" t="s">
        <v>88</v>
      </c>
      <c r="AB8" s="1" t="s">
        <v>39</v>
      </c>
      <c r="AC8" s="4"/>
      <c r="AD8" s="4"/>
      <c r="AE8" s="4"/>
      <c r="AF8" s="4"/>
      <c r="AH8" s="4"/>
      <c r="AI8" s="4"/>
      <c r="AJ8" s="4"/>
      <c r="AK8" s="4"/>
      <c r="AL8">
        <v>2009</v>
      </c>
      <c r="AM8">
        <v>303</v>
      </c>
      <c r="AN8" s="39">
        <f>IFERROR(INDEX(Vedligehold!O:O,MATCH(A8,Vedligehold!D:D,0),1),0)</f>
        <v>0</v>
      </c>
    </row>
    <row r="9" spans="1:40">
      <c r="A9" s="1" t="s">
        <v>95</v>
      </c>
      <c r="B9" s="1" t="s">
        <v>96</v>
      </c>
      <c r="C9" s="7">
        <v>4700</v>
      </c>
      <c r="D9" s="41" t="s">
        <v>84</v>
      </c>
      <c r="E9" s="1"/>
      <c r="F9" s="1"/>
      <c r="G9" s="1"/>
      <c r="H9" s="1"/>
      <c r="I9">
        <v>29096</v>
      </c>
      <c r="J9" s="35" t="s">
        <v>52</v>
      </c>
      <c r="K9">
        <v>2017</v>
      </c>
      <c r="L9"/>
      <c r="M9" s="1" t="s">
        <v>97</v>
      </c>
      <c r="N9" s="1" t="s">
        <v>98</v>
      </c>
      <c r="O9" s="2"/>
      <c r="P9" s="1"/>
      <c r="Q9" s="3">
        <v>11.743353000000001</v>
      </c>
      <c r="R9" s="3">
        <v>55.221026999999999</v>
      </c>
      <c r="S9" s="1" t="s">
        <v>39</v>
      </c>
      <c r="T9" s="2"/>
      <c r="U9" s="4"/>
      <c r="V9" s="1" t="s">
        <v>54</v>
      </c>
      <c r="W9" s="1" t="s">
        <v>39</v>
      </c>
      <c r="X9" s="1" t="s">
        <v>79</v>
      </c>
      <c r="Y9" s="1" t="s">
        <v>80</v>
      </c>
      <c r="Z9" s="1" t="s">
        <v>81</v>
      </c>
      <c r="AA9" s="1" t="s">
        <v>49</v>
      </c>
      <c r="AB9" s="1" t="s">
        <v>39</v>
      </c>
      <c r="AC9" s="4">
        <v>5020</v>
      </c>
      <c r="AD9" s="4">
        <v>3822</v>
      </c>
      <c r="AE9" s="4"/>
      <c r="AF9" s="4">
        <v>1198</v>
      </c>
      <c r="AG9" s="9">
        <v>1198</v>
      </c>
      <c r="AH9" s="4"/>
      <c r="AI9" s="4"/>
      <c r="AJ9" s="4">
        <v>1198</v>
      </c>
      <c r="AK9" s="4">
        <v>1182</v>
      </c>
      <c r="AL9">
        <v>2007</v>
      </c>
      <c r="AM9">
        <v>271</v>
      </c>
      <c r="AN9" s="39">
        <f>IFERROR(INDEX(Vedligehold!O:O,MATCH(A9,Vedligehold!D:D,0),1),0)</f>
        <v>35100</v>
      </c>
    </row>
    <row r="10" spans="1:40">
      <c r="A10" s="1" t="s">
        <v>99</v>
      </c>
      <c r="B10" s="1" t="s">
        <v>100</v>
      </c>
      <c r="C10" s="7">
        <v>4840</v>
      </c>
      <c r="D10" s="41" t="s">
        <v>101</v>
      </c>
      <c r="E10" s="1"/>
      <c r="F10" s="1"/>
      <c r="G10" s="1"/>
      <c r="H10" s="1"/>
      <c r="I10">
        <v>14772</v>
      </c>
      <c r="J10" s="35" t="s">
        <v>52</v>
      </c>
      <c r="K10">
        <v>2016</v>
      </c>
      <c r="L10"/>
      <c r="M10" s="1" t="s">
        <v>102</v>
      </c>
      <c r="N10" s="1" t="s">
        <v>103</v>
      </c>
      <c r="O10" s="2"/>
      <c r="P10" s="1"/>
      <c r="Q10" s="3">
        <v>11.8474094</v>
      </c>
      <c r="R10" s="3">
        <v>54.944423899999997</v>
      </c>
      <c r="S10" s="1" t="s">
        <v>39</v>
      </c>
      <c r="T10" s="2"/>
      <c r="U10" s="4"/>
      <c r="V10" s="1" t="s">
        <v>55</v>
      </c>
      <c r="W10" s="1" t="s">
        <v>78</v>
      </c>
      <c r="X10" s="1" t="s">
        <v>79</v>
      </c>
      <c r="Y10" s="1" t="s">
        <v>80</v>
      </c>
      <c r="Z10" s="1" t="s">
        <v>81</v>
      </c>
      <c r="AA10" s="1" t="s">
        <v>49</v>
      </c>
      <c r="AB10" s="1" t="s">
        <v>39</v>
      </c>
      <c r="AC10" s="4">
        <v>5684</v>
      </c>
      <c r="AD10" s="4">
        <v>4829</v>
      </c>
      <c r="AE10" s="4"/>
      <c r="AF10" s="4">
        <v>855</v>
      </c>
      <c r="AG10" s="9">
        <v>855</v>
      </c>
      <c r="AH10" s="4">
        <v>187</v>
      </c>
      <c r="AI10" s="4"/>
      <c r="AJ10" s="4">
        <v>1042</v>
      </c>
      <c r="AK10" s="4">
        <v>1241</v>
      </c>
      <c r="AL10">
        <v>2007</v>
      </c>
      <c r="AM10">
        <v>268</v>
      </c>
      <c r="AN10" s="39">
        <f>IFERROR(INDEX(Vedligehold!O:O,MATCH(A10,Vedligehold!D:D,0),1),0)</f>
        <v>686500</v>
      </c>
    </row>
    <row r="11" spans="1:40">
      <c r="A11" s="1" t="s">
        <v>104</v>
      </c>
      <c r="B11" s="1" t="s">
        <v>105</v>
      </c>
      <c r="C11" s="7">
        <v>4760</v>
      </c>
      <c r="D11" s="41" t="s">
        <v>91</v>
      </c>
      <c r="E11" s="1"/>
      <c r="F11" s="1"/>
      <c r="G11" s="1"/>
      <c r="H11" s="1"/>
      <c r="I11">
        <v>16959</v>
      </c>
      <c r="J11" s="35" t="s">
        <v>106</v>
      </c>
      <c r="K11">
        <v>2017</v>
      </c>
      <c r="L11"/>
      <c r="M11" s="1" t="s">
        <v>107</v>
      </c>
      <c r="N11" s="1" t="s">
        <v>108</v>
      </c>
      <c r="O11" s="2"/>
      <c r="P11" s="1"/>
      <c r="Q11" s="3">
        <v>11.902705600000001</v>
      </c>
      <c r="R11" s="3">
        <v>55.017043800000003</v>
      </c>
      <c r="S11" s="1" t="s">
        <v>39</v>
      </c>
      <c r="T11" s="2"/>
      <c r="U11" s="4"/>
      <c r="V11" s="1" t="s">
        <v>55</v>
      </c>
      <c r="W11" s="1" t="s">
        <v>39</v>
      </c>
      <c r="X11" s="1" t="s">
        <v>79</v>
      </c>
      <c r="Y11" s="1" t="s">
        <v>80</v>
      </c>
      <c r="Z11" s="1" t="s">
        <v>81</v>
      </c>
      <c r="AA11" s="1" t="s">
        <v>67</v>
      </c>
      <c r="AB11" s="1" t="s">
        <v>39</v>
      </c>
      <c r="AC11" s="4">
        <v>3441</v>
      </c>
      <c r="AD11" s="4">
        <v>2329</v>
      </c>
      <c r="AE11" s="4"/>
      <c r="AF11" s="4">
        <v>1112</v>
      </c>
      <c r="AG11" s="9">
        <v>1112</v>
      </c>
      <c r="AH11" s="4"/>
      <c r="AI11" s="4"/>
      <c r="AJ11" s="4">
        <v>1112</v>
      </c>
      <c r="AK11" s="4"/>
      <c r="AL11">
        <v>2012</v>
      </c>
      <c r="AM11">
        <v>316</v>
      </c>
      <c r="AN11" s="39">
        <f>IFERROR(INDEX(Vedligehold!O:O,MATCH(A11,Vedligehold!D:D,0),1),0)</f>
        <v>175000</v>
      </c>
    </row>
    <row r="12" spans="1:40">
      <c r="A12" s="1" t="s">
        <v>109</v>
      </c>
      <c r="B12" s="1" t="s">
        <v>110</v>
      </c>
      <c r="C12" s="7">
        <v>4760</v>
      </c>
      <c r="D12" s="41" t="s">
        <v>91</v>
      </c>
      <c r="E12" s="1"/>
      <c r="F12" s="1"/>
      <c r="G12" s="1"/>
      <c r="H12" s="1"/>
      <c r="I12">
        <v>11474</v>
      </c>
      <c r="J12" s="35" t="s">
        <v>106</v>
      </c>
      <c r="K12">
        <v>2017</v>
      </c>
      <c r="L12"/>
      <c r="M12" s="1"/>
      <c r="N12" s="1"/>
      <c r="O12" s="2"/>
      <c r="P12" s="1"/>
      <c r="Q12" s="3">
        <v>11.9028451</v>
      </c>
      <c r="R12" s="3">
        <v>55.017488399999998</v>
      </c>
      <c r="S12" s="1" t="s">
        <v>39</v>
      </c>
      <c r="T12" s="2"/>
      <c r="U12" s="4"/>
      <c r="V12" s="1" t="s">
        <v>55</v>
      </c>
      <c r="W12" s="1" t="s">
        <v>39</v>
      </c>
      <c r="X12" s="1" t="s">
        <v>79</v>
      </c>
      <c r="Y12" s="1" t="s">
        <v>80</v>
      </c>
      <c r="Z12" s="1" t="s">
        <v>81</v>
      </c>
      <c r="AA12" s="1" t="s">
        <v>67</v>
      </c>
      <c r="AB12" s="1" t="s">
        <v>39</v>
      </c>
      <c r="AC12" s="4">
        <v>5664</v>
      </c>
      <c r="AD12" s="4">
        <v>4451</v>
      </c>
      <c r="AE12" s="4"/>
      <c r="AF12" s="4">
        <v>76</v>
      </c>
      <c r="AG12" s="9">
        <v>1213</v>
      </c>
      <c r="AH12" s="4"/>
      <c r="AI12" s="4"/>
      <c r="AJ12" s="4">
        <v>1213</v>
      </c>
      <c r="AK12" s="4"/>
      <c r="AL12">
        <v>2014</v>
      </c>
      <c r="AM12">
        <v>318</v>
      </c>
      <c r="AN12" s="39">
        <f>IFERROR(INDEX(Vedligehold!O:O,MATCH(A12,Vedligehold!D:D,0),1),0)</f>
        <v>175000</v>
      </c>
    </row>
    <row r="13" spans="1:40">
      <c r="A13" s="1" t="s">
        <v>111</v>
      </c>
      <c r="B13" s="1" t="s">
        <v>112</v>
      </c>
      <c r="C13" s="7">
        <v>4773</v>
      </c>
      <c r="D13" s="41" t="s">
        <v>113</v>
      </c>
      <c r="E13" s="1"/>
      <c r="F13" s="1"/>
      <c r="G13" s="1"/>
      <c r="H13" s="1"/>
      <c r="I13">
        <v>1500</v>
      </c>
      <c r="J13" s="35" t="s">
        <v>52</v>
      </c>
      <c r="K13">
        <v>2016</v>
      </c>
      <c r="L13"/>
      <c r="M13" s="1" t="s">
        <v>114</v>
      </c>
      <c r="N13" s="1" t="s">
        <v>115</v>
      </c>
      <c r="O13" s="2"/>
      <c r="P13" s="1"/>
      <c r="Q13" s="3">
        <v>12.0304409</v>
      </c>
      <c r="R13" s="3">
        <v>54.996710100000001</v>
      </c>
      <c r="S13" s="1" t="s">
        <v>39</v>
      </c>
      <c r="T13" s="2"/>
      <c r="U13" s="4">
        <v>0</v>
      </c>
      <c r="V13" s="1" t="s">
        <v>78</v>
      </c>
      <c r="W13" s="1" t="s">
        <v>55</v>
      </c>
      <c r="X13" s="1" t="s">
        <v>79</v>
      </c>
      <c r="Y13" s="1" t="s">
        <v>80</v>
      </c>
      <c r="Z13" s="1" t="s">
        <v>81</v>
      </c>
      <c r="AA13" s="1" t="s">
        <v>49</v>
      </c>
      <c r="AB13" s="1" t="s">
        <v>39</v>
      </c>
      <c r="AC13" s="4">
        <v>2668</v>
      </c>
      <c r="AD13" s="4">
        <v>2291</v>
      </c>
      <c r="AE13" s="4"/>
      <c r="AF13" s="4">
        <v>377</v>
      </c>
      <c r="AG13" s="9">
        <v>377</v>
      </c>
      <c r="AH13" s="4"/>
      <c r="AI13" s="4">
        <v>54</v>
      </c>
      <c r="AJ13" s="4">
        <v>431</v>
      </c>
      <c r="AK13" s="4">
        <v>359</v>
      </c>
      <c r="AL13">
        <v>2009</v>
      </c>
      <c r="AM13">
        <v>16</v>
      </c>
      <c r="AN13" s="39">
        <f>IFERROR(INDEX(Vedligehold!O:O,MATCH(A13,Vedligehold!D:D,0),1),0)</f>
        <v>145550</v>
      </c>
    </row>
    <row r="14" spans="1:40">
      <c r="A14" s="1" t="s">
        <v>116</v>
      </c>
      <c r="B14" s="1" t="s">
        <v>117</v>
      </c>
      <c r="C14" s="7">
        <v>4735</v>
      </c>
      <c r="D14" s="41" t="s">
        <v>118</v>
      </c>
      <c r="E14" s="1"/>
      <c r="F14" s="1"/>
      <c r="G14" s="1"/>
      <c r="H14" s="1"/>
      <c r="I14">
        <v>1556</v>
      </c>
      <c r="J14" s="35" t="s">
        <v>61</v>
      </c>
      <c r="K14">
        <v>2016</v>
      </c>
      <c r="L14"/>
      <c r="M14" s="1" t="s">
        <v>119</v>
      </c>
      <c r="N14" s="1" t="s">
        <v>120</v>
      </c>
      <c r="O14" s="2"/>
      <c r="P14" s="1"/>
      <c r="Q14" s="3">
        <v>12.055779599999999</v>
      </c>
      <c r="R14" s="3">
        <v>55.048786499999999</v>
      </c>
      <c r="S14" s="1" t="s">
        <v>39</v>
      </c>
      <c r="T14" s="2"/>
      <c r="U14" s="4">
        <v>0</v>
      </c>
      <c r="V14" s="1" t="s">
        <v>55</v>
      </c>
      <c r="W14" s="1" t="s">
        <v>78</v>
      </c>
      <c r="X14" s="1" t="s">
        <v>79</v>
      </c>
      <c r="Y14" s="1" t="s">
        <v>80</v>
      </c>
      <c r="Z14" s="1" t="s">
        <v>81</v>
      </c>
      <c r="AA14" s="1" t="s">
        <v>49</v>
      </c>
      <c r="AB14" s="1" t="s">
        <v>39</v>
      </c>
      <c r="AC14" s="4">
        <v>4219</v>
      </c>
      <c r="AD14" s="4">
        <v>3747</v>
      </c>
      <c r="AE14" s="4"/>
      <c r="AF14" s="4">
        <v>472</v>
      </c>
      <c r="AG14" s="9">
        <v>439</v>
      </c>
      <c r="AH14" s="4"/>
      <c r="AI14" s="4">
        <v>54</v>
      </c>
      <c r="AJ14" s="4">
        <v>493</v>
      </c>
      <c r="AK14" s="4">
        <v>439</v>
      </c>
      <c r="AL14">
        <v>2009</v>
      </c>
      <c r="AM14">
        <v>17</v>
      </c>
      <c r="AN14" s="39">
        <f>IFERROR(INDEX(Vedligehold!O:O,MATCH(A14,Vedligehold!D:D,0),1),0)</f>
        <v>356000</v>
      </c>
    </row>
    <row r="15" spans="1:40">
      <c r="A15" s="1" t="s">
        <v>121</v>
      </c>
      <c r="B15" s="1" t="s">
        <v>122</v>
      </c>
      <c r="C15" s="7">
        <v>4720</v>
      </c>
      <c r="D15" s="41" t="s">
        <v>42</v>
      </c>
      <c r="E15" s="1"/>
      <c r="F15" s="1"/>
      <c r="G15" s="1"/>
      <c r="H15" s="1"/>
      <c r="I15">
        <v>11874</v>
      </c>
      <c r="J15" s="35" t="s">
        <v>39</v>
      </c>
      <c r="K15"/>
      <c r="L15"/>
      <c r="M15" s="1" t="s">
        <v>123</v>
      </c>
      <c r="N15" s="1" t="s">
        <v>124</v>
      </c>
      <c r="O15" s="2"/>
      <c r="P15" s="1"/>
      <c r="Q15" s="3">
        <v>12.047401000000001</v>
      </c>
      <c r="R15" s="3">
        <v>55.125140999999999</v>
      </c>
      <c r="S15" s="1" t="s">
        <v>39</v>
      </c>
      <c r="T15" s="2"/>
      <c r="U15" s="4">
        <v>0</v>
      </c>
      <c r="V15" s="1" t="s">
        <v>55</v>
      </c>
      <c r="W15" s="1" t="s">
        <v>39</v>
      </c>
      <c r="X15" s="1" t="s">
        <v>46</v>
      </c>
      <c r="Y15" s="1" t="s">
        <v>47</v>
      </c>
      <c r="Z15" s="1" t="s">
        <v>48</v>
      </c>
      <c r="AA15" s="1" t="s">
        <v>49</v>
      </c>
      <c r="AB15" s="1" t="s">
        <v>39</v>
      </c>
      <c r="AC15" s="4">
        <v>27632</v>
      </c>
      <c r="AD15" s="4">
        <v>25332</v>
      </c>
      <c r="AE15" s="4">
        <v>2250</v>
      </c>
      <c r="AF15" s="4">
        <v>50</v>
      </c>
      <c r="AG15" s="9">
        <v>30</v>
      </c>
      <c r="AH15" s="4"/>
      <c r="AI15" s="4"/>
      <c r="AJ15" s="4">
        <v>30</v>
      </c>
      <c r="AK15" s="4"/>
      <c r="AL15">
        <v>2009</v>
      </c>
      <c r="AM15">
        <v>112</v>
      </c>
      <c r="AN15" s="39">
        <f>IFERROR(INDEX(Vedligehold!O:O,MATCH(A15,Vedligehold!D:D,0),1),0)</f>
        <v>44000</v>
      </c>
    </row>
    <row r="16" spans="1:40">
      <c r="A16" s="1" t="s">
        <v>125</v>
      </c>
      <c r="B16" s="1" t="s">
        <v>126</v>
      </c>
      <c r="C16" s="7">
        <v>4793</v>
      </c>
      <c r="D16" s="41" t="s">
        <v>127</v>
      </c>
      <c r="E16" s="1"/>
      <c r="F16" s="1"/>
      <c r="G16" s="1"/>
      <c r="H16" s="1"/>
      <c r="I16">
        <v>5099</v>
      </c>
      <c r="J16" s="35" t="s">
        <v>128</v>
      </c>
      <c r="K16">
        <v>2016</v>
      </c>
      <c r="L16"/>
      <c r="M16" s="1" t="s">
        <v>129</v>
      </c>
      <c r="N16" s="1" t="s">
        <v>130</v>
      </c>
      <c r="O16" s="2"/>
      <c r="P16" s="1"/>
      <c r="Q16" s="3">
        <v>12.0511488</v>
      </c>
      <c r="R16" s="3">
        <v>54.913311399999998</v>
      </c>
      <c r="S16" s="1" t="s">
        <v>39</v>
      </c>
      <c r="T16" s="2"/>
      <c r="U16" s="4">
        <v>0</v>
      </c>
      <c r="V16" s="1" t="s">
        <v>78</v>
      </c>
      <c r="W16" s="1" t="s">
        <v>55</v>
      </c>
      <c r="X16" s="1" t="s">
        <v>131</v>
      </c>
      <c r="Y16" s="1" t="s">
        <v>132</v>
      </c>
      <c r="Z16" s="1" t="s">
        <v>133</v>
      </c>
      <c r="AA16" s="1" t="s">
        <v>49</v>
      </c>
      <c r="AB16" s="1" t="s">
        <v>39</v>
      </c>
      <c r="AC16" s="4">
        <v>191</v>
      </c>
      <c r="AD16" s="4">
        <v>35</v>
      </c>
      <c r="AE16" s="4"/>
      <c r="AF16" s="4">
        <v>156</v>
      </c>
      <c r="AG16" s="9">
        <v>156</v>
      </c>
      <c r="AH16" s="4"/>
      <c r="AI16" s="4"/>
      <c r="AJ16" s="4">
        <v>156</v>
      </c>
      <c r="AK16" s="4">
        <v>156</v>
      </c>
      <c r="AL16">
        <v>2009</v>
      </c>
      <c r="AM16">
        <v>62</v>
      </c>
      <c r="AN16" s="39">
        <f>IFERROR(INDEX(Vedligehold!O:O,MATCH(A16,Vedligehold!D:D,0),1),0)</f>
        <v>23000</v>
      </c>
    </row>
    <row r="17" spans="1:40">
      <c r="A17" s="1" t="s">
        <v>134</v>
      </c>
      <c r="B17" s="1" t="s">
        <v>135</v>
      </c>
      <c r="C17" s="7">
        <v>4760</v>
      </c>
      <c r="D17" s="41" t="s">
        <v>91</v>
      </c>
      <c r="E17" s="1"/>
      <c r="F17" s="1"/>
      <c r="G17" s="1"/>
      <c r="H17" s="1"/>
      <c r="I17">
        <v>23727</v>
      </c>
      <c r="J17" s="35" t="s">
        <v>136</v>
      </c>
      <c r="K17">
        <v>2017</v>
      </c>
      <c r="L17"/>
      <c r="M17" s="1" t="s">
        <v>137</v>
      </c>
      <c r="N17" s="1" t="s">
        <v>138</v>
      </c>
      <c r="O17" s="2"/>
      <c r="P17" s="1"/>
      <c r="Q17" s="3">
        <v>11.918317999999999</v>
      </c>
      <c r="R17" s="3">
        <v>55.013137999999998</v>
      </c>
      <c r="S17" s="1" t="s">
        <v>39</v>
      </c>
      <c r="T17" s="2"/>
      <c r="U17" s="4"/>
      <c r="V17" s="1" t="s">
        <v>78</v>
      </c>
      <c r="W17" s="1" t="s">
        <v>139</v>
      </c>
      <c r="X17" s="1" t="s">
        <v>134</v>
      </c>
      <c r="Y17" s="1" t="s">
        <v>140</v>
      </c>
      <c r="Z17" s="1" t="s">
        <v>39</v>
      </c>
      <c r="AA17" s="1" t="s">
        <v>49</v>
      </c>
      <c r="AB17" s="1" t="s">
        <v>39</v>
      </c>
      <c r="AC17" s="4">
        <v>7350</v>
      </c>
      <c r="AD17" s="4">
        <v>7350</v>
      </c>
      <c r="AE17" s="4"/>
      <c r="AF17" s="4">
        <v>538</v>
      </c>
      <c r="AG17" s="9">
        <v>538</v>
      </c>
      <c r="AH17" s="4"/>
      <c r="AI17" s="4">
        <v>100</v>
      </c>
      <c r="AJ17" s="4">
        <v>638</v>
      </c>
      <c r="AK17" s="4"/>
      <c r="AL17">
        <v>2010</v>
      </c>
      <c r="AM17">
        <v>308</v>
      </c>
      <c r="AN17" s="39">
        <f>IFERROR(INDEX(Vedligehold!O:O,MATCH(A17,Vedligehold!D:D,0),1),0)</f>
        <v>39500</v>
      </c>
    </row>
    <row r="18" spans="1:40">
      <c r="A18" s="1" t="s">
        <v>141</v>
      </c>
      <c r="B18" s="1" t="s">
        <v>142</v>
      </c>
      <c r="C18" s="7">
        <v>4760</v>
      </c>
      <c r="D18" s="41" t="s">
        <v>91</v>
      </c>
      <c r="E18" s="1"/>
      <c r="F18" s="1"/>
      <c r="G18" s="1"/>
      <c r="H18" s="1"/>
      <c r="I18">
        <v>16255</v>
      </c>
      <c r="J18" s="35" t="s">
        <v>39</v>
      </c>
      <c r="K18"/>
      <c r="L18"/>
      <c r="M18" s="1" t="s">
        <v>143</v>
      </c>
      <c r="N18" s="1" t="s">
        <v>144</v>
      </c>
      <c r="O18" s="2"/>
      <c r="P18" s="1"/>
      <c r="Q18" s="3">
        <v>11.915118100000001</v>
      </c>
      <c r="R18" s="3">
        <v>55.007030999999998</v>
      </c>
      <c r="S18" s="1" t="s">
        <v>39</v>
      </c>
      <c r="T18" s="2"/>
      <c r="U18" s="4"/>
      <c r="V18" s="1" t="s">
        <v>39</v>
      </c>
      <c r="W18" s="1" t="s">
        <v>39</v>
      </c>
      <c r="X18" s="1" t="s">
        <v>64</v>
      </c>
      <c r="Y18" s="1" t="s">
        <v>65</v>
      </c>
      <c r="Z18" s="1" t="s">
        <v>66</v>
      </c>
      <c r="AA18" s="1" t="s">
        <v>88</v>
      </c>
      <c r="AB18" s="1" t="s">
        <v>39</v>
      </c>
      <c r="AC18" s="4"/>
      <c r="AD18" s="4"/>
      <c r="AE18" s="4"/>
      <c r="AF18" s="4"/>
      <c r="AH18" s="4"/>
      <c r="AI18" s="4"/>
      <c r="AJ18" s="4"/>
      <c r="AK18" s="4"/>
      <c r="AM18">
        <v>300</v>
      </c>
      <c r="AN18" s="39">
        <f>IFERROR(INDEX(Vedligehold!O:O,MATCH(A18,Vedligehold!D:D,0),1),0)</f>
        <v>0</v>
      </c>
    </row>
    <row r="19" spans="1:40">
      <c r="A19" s="1" t="s">
        <v>145</v>
      </c>
      <c r="B19" s="1" t="s">
        <v>146</v>
      </c>
      <c r="C19" s="7">
        <v>4793</v>
      </c>
      <c r="D19" s="41" t="s">
        <v>127</v>
      </c>
      <c r="E19" s="1"/>
      <c r="F19" s="1"/>
      <c r="G19" s="1"/>
      <c r="H19" s="1"/>
      <c r="I19">
        <v>4790</v>
      </c>
      <c r="J19" s="35" t="s">
        <v>38</v>
      </c>
      <c r="K19">
        <v>2017</v>
      </c>
      <c r="L19"/>
      <c r="M19" s="1" t="s">
        <v>129</v>
      </c>
      <c r="N19" s="1" t="s">
        <v>147</v>
      </c>
      <c r="O19" s="2"/>
      <c r="P19" s="1"/>
      <c r="Q19" s="3">
        <v>12.049410699999999</v>
      </c>
      <c r="R19" s="3">
        <v>54.929557000000003</v>
      </c>
      <c r="S19" s="1" t="s">
        <v>39</v>
      </c>
      <c r="T19" s="2"/>
      <c r="U19" s="4">
        <v>0</v>
      </c>
      <c r="V19" s="1" t="s">
        <v>78</v>
      </c>
      <c r="W19" s="1" t="s">
        <v>55</v>
      </c>
      <c r="X19" s="1" t="s">
        <v>148</v>
      </c>
      <c r="Y19" s="1" t="s">
        <v>57</v>
      </c>
      <c r="Z19" s="1" t="s">
        <v>149</v>
      </c>
      <c r="AA19" s="1" t="s">
        <v>49</v>
      </c>
      <c r="AB19" s="1" t="s">
        <v>39</v>
      </c>
      <c r="AC19" s="4">
        <v>5662</v>
      </c>
      <c r="AD19" s="4">
        <v>4001</v>
      </c>
      <c r="AE19" s="4">
        <v>825</v>
      </c>
      <c r="AF19" s="4">
        <v>836</v>
      </c>
      <c r="AG19" s="9">
        <v>1409</v>
      </c>
      <c r="AH19" s="4"/>
      <c r="AI19" s="4">
        <v>164</v>
      </c>
      <c r="AJ19" s="4">
        <v>1573</v>
      </c>
      <c r="AK19" s="4">
        <v>1492</v>
      </c>
      <c r="AL19">
        <v>2009</v>
      </c>
      <c r="AM19">
        <v>61</v>
      </c>
      <c r="AN19" s="39">
        <f>IFERROR(INDEX(Vedligehold!O:O,MATCH(A19,Vedligehold!D:D,0),1),0)</f>
        <v>2612000</v>
      </c>
    </row>
    <row r="20" spans="1:40">
      <c r="A20" s="1" t="s">
        <v>150</v>
      </c>
      <c r="B20" s="1" t="s">
        <v>151</v>
      </c>
      <c r="C20" s="7">
        <v>4750</v>
      </c>
      <c r="D20" s="41" t="s">
        <v>75</v>
      </c>
      <c r="E20" s="1"/>
      <c r="F20" s="1"/>
      <c r="G20" s="1"/>
      <c r="H20" s="1"/>
      <c r="I20">
        <v>24482</v>
      </c>
      <c r="J20" s="35" t="s">
        <v>61</v>
      </c>
      <c r="K20">
        <v>2016</v>
      </c>
      <c r="L20"/>
      <c r="M20" s="1" t="s">
        <v>76</v>
      </c>
      <c r="N20" s="1" t="s">
        <v>152</v>
      </c>
      <c r="O20" s="2">
        <v>42156</v>
      </c>
      <c r="P20" s="1"/>
      <c r="Q20" s="3">
        <v>11.883098</v>
      </c>
      <c r="R20" s="3">
        <v>55.107809799999998</v>
      </c>
      <c r="S20" s="1" t="s">
        <v>39</v>
      </c>
      <c r="T20" s="2"/>
      <c r="U20" s="4">
        <v>0</v>
      </c>
      <c r="V20" s="1" t="s">
        <v>54</v>
      </c>
      <c r="W20" s="1" t="s">
        <v>39</v>
      </c>
      <c r="X20" s="1" t="s">
        <v>148</v>
      </c>
      <c r="Y20" s="1" t="s">
        <v>57</v>
      </c>
      <c r="Z20" s="1" t="s">
        <v>149</v>
      </c>
      <c r="AA20" s="1" t="s">
        <v>49</v>
      </c>
      <c r="AB20" s="1" t="s">
        <v>39</v>
      </c>
      <c r="AC20" s="4">
        <v>2600</v>
      </c>
      <c r="AD20" s="4">
        <v>2094</v>
      </c>
      <c r="AE20" s="4"/>
      <c r="AF20" s="4">
        <v>506</v>
      </c>
      <c r="AG20" s="9">
        <v>478</v>
      </c>
      <c r="AH20" s="4"/>
      <c r="AI20" s="4"/>
      <c r="AJ20" s="4">
        <v>478</v>
      </c>
      <c r="AK20" s="4">
        <v>478</v>
      </c>
      <c r="AL20">
        <v>2009</v>
      </c>
      <c r="AM20">
        <v>254</v>
      </c>
      <c r="AN20" s="39">
        <f>IFERROR(INDEX(Vedligehold!O:O,MATCH(A20,Vedligehold!D:D,0),1),0)</f>
        <v>328200</v>
      </c>
    </row>
    <row r="21" spans="1:40">
      <c r="A21" s="1" t="s">
        <v>153</v>
      </c>
      <c r="B21" s="1" t="s">
        <v>154</v>
      </c>
      <c r="C21" s="7">
        <v>4772</v>
      </c>
      <c r="D21" s="41" t="s">
        <v>155</v>
      </c>
      <c r="E21" s="1"/>
      <c r="F21" s="1"/>
      <c r="G21" s="1"/>
      <c r="H21" s="1"/>
      <c r="I21">
        <v>1404</v>
      </c>
      <c r="J21" s="35" t="s">
        <v>52</v>
      </c>
      <c r="K21">
        <v>2016</v>
      </c>
      <c r="L21"/>
      <c r="M21" s="1" t="s">
        <v>156</v>
      </c>
      <c r="N21" s="1" t="s">
        <v>157</v>
      </c>
      <c r="O21" s="2"/>
      <c r="P21" s="1"/>
      <c r="Q21" s="3">
        <v>12.053564</v>
      </c>
      <c r="R21" s="3">
        <v>54.999701999999999</v>
      </c>
      <c r="S21" s="1" t="s">
        <v>39</v>
      </c>
      <c r="T21" s="2"/>
      <c r="U21" s="4">
        <v>0</v>
      </c>
      <c r="V21" s="1" t="s">
        <v>78</v>
      </c>
      <c r="W21" s="1" t="s">
        <v>39</v>
      </c>
      <c r="X21" s="1" t="s">
        <v>148</v>
      </c>
      <c r="Y21" s="1" t="s">
        <v>57</v>
      </c>
      <c r="Z21" s="1" t="s">
        <v>149</v>
      </c>
      <c r="AA21" s="1" t="s">
        <v>49</v>
      </c>
      <c r="AB21" s="1" t="s">
        <v>39</v>
      </c>
      <c r="AC21" s="4">
        <v>34003</v>
      </c>
      <c r="AD21" s="4">
        <v>32087</v>
      </c>
      <c r="AE21" s="4">
        <v>1492</v>
      </c>
      <c r="AF21" s="4">
        <v>424</v>
      </c>
      <c r="AG21" s="9">
        <v>424</v>
      </c>
      <c r="AH21" s="4">
        <v>35</v>
      </c>
      <c r="AI21" s="4"/>
      <c r="AJ21" s="4">
        <v>459</v>
      </c>
      <c r="AK21" s="4">
        <v>424</v>
      </c>
      <c r="AL21">
        <v>2009</v>
      </c>
      <c r="AM21">
        <v>15</v>
      </c>
      <c r="AN21" s="39">
        <f>IFERROR(INDEX(Vedligehold!O:O,MATCH(A21,Vedligehold!D:D,0),1),0)</f>
        <v>454500</v>
      </c>
    </row>
    <row r="22" spans="1:40">
      <c r="A22" s="1" t="s">
        <v>158</v>
      </c>
      <c r="B22" s="1" t="s">
        <v>159</v>
      </c>
      <c r="C22" s="7">
        <v>4760</v>
      </c>
      <c r="D22" s="41" t="s">
        <v>91</v>
      </c>
      <c r="E22" s="1"/>
      <c r="F22" s="1"/>
      <c r="G22" s="1"/>
      <c r="H22" s="1"/>
      <c r="I22">
        <v>19285</v>
      </c>
      <c r="J22" s="35" t="s">
        <v>38</v>
      </c>
      <c r="K22">
        <v>2016</v>
      </c>
      <c r="L22"/>
      <c r="M22" s="1" t="s">
        <v>160</v>
      </c>
      <c r="N22" s="1" t="s">
        <v>161</v>
      </c>
      <c r="O22" s="2"/>
      <c r="P22" s="1"/>
      <c r="Q22" s="3">
        <v>11.9077523</v>
      </c>
      <c r="R22" s="3">
        <v>55.0064213</v>
      </c>
      <c r="S22" s="1" t="s">
        <v>39</v>
      </c>
      <c r="T22" s="2"/>
      <c r="U22" s="4">
        <v>0</v>
      </c>
      <c r="V22" s="1" t="s">
        <v>45</v>
      </c>
      <c r="W22" s="1" t="s">
        <v>78</v>
      </c>
      <c r="X22" s="1" t="s">
        <v>148</v>
      </c>
      <c r="Y22" s="1" t="s">
        <v>57</v>
      </c>
      <c r="Z22" s="1" t="s">
        <v>149</v>
      </c>
      <c r="AA22" s="1" t="s">
        <v>49</v>
      </c>
      <c r="AB22" s="1" t="s">
        <v>39</v>
      </c>
      <c r="AC22" s="4">
        <v>2103</v>
      </c>
      <c r="AD22" s="4">
        <v>1824</v>
      </c>
      <c r="AE22" s="4"/>
      <c r="AF22" s="4">
        <v>279</v>
      </c>
      <c r="AG22" s="9">
        <v>177</v>
      </c>
      <c r="AH22" s="4">
        <v>120</v>
      </c>
      <c r="AI22" s="4">
        <v>70</v>
      </c>
      <c r="AJ22" s="4">
        <v>367</v>
      </c>
      <c r="AK22" s="4"/>
      <c r="AL22">
        <v>2009</v>
      </c>
      <c r="AM22">
        <v>197</v>
      </c>
      <c r="AN22" s="39">
        <f>IFERROR(INDEX(Vedligehold!O:O,MATCH(A22,Vedligehold!D:D,0),1),0)</f>
        <v>155000</v>
      </c>
    </row>
    <row r="23" spans="1:40">
      <c r="A23" s="1" t="s">
        <v>162</v>
      </c>
      <c r="B23" s="1" t="s">
        <v>163</v>
      </c>
      <c r="C23" s="7">
        <v>4760</v>
      </c>
      <c r="D23" s="41" t="s">
        <v>91</v>
      </c>
      <c r="E23" s="1"/>
      <c r="F23" s="1"/>
      <c r="G23" s="1"/>
      <c r="H23" s="1"/>
      <c r="I23">
        <v>19287</v>
      </c>
      <c r="J23" s="35" t="s">
        <v>38</v>
      </c>
      <c r="K23">
        <v>2016</v>
      </c>
      <c r="L23"/>
      <c r="M23" s="1" t="s">
        <v>160</v>
      </c>
      <c r="N23" s="1" t="s">
        <v>164</v>
      </c>
      <c r="O23" s="2"/>
      <c r="P23" s="1"/>
      <c r="Q23" s="3">
        <v>11.907197</v>
      </c>
      <c r="R23" s="3">
        <v>55.006687999999997</v>
      </c>
      <c r="S23" s="1" t="s">
        <v>39</v>
      </c>
      <c r="T23" s="2"/>
      <c r="U23" s="4">
        <v>0</v>
      </c>
      <c r="V23" s="1" t="s">
        <v>45</v>
      </c>
      <c r="W23" s="1" t="s">
        <v>78</v>
      </c>
      <c r="X23" s="1" t="s">
        <v>165</v>
      </c>
      <c r="Y23" s="1" t="s">
        <v>57</v>
      </c>
      <c r="Z23" s="1" t="s">
        <v>149</v>
      </c>
      <c r="AA23" s="1" t="s">
        <v>49</v>
      </c>
      <c r="AB23" s="1" t="s">
        <v>39</v>
      </c>
      <c r="AC23" s="4">
        <v>1008</v>
      </c>
      <c r="AD23" s="4">
        <v>652</v>
      </c>
      <c r="AE23" s="4"/>
      <c r="AF23" s="4">
        <v>356</v>
      </c>
      <c r="AG23" s="9">
        <v>310</v>
      </c>
      <c r="AH23" s="4">
        <v>205</v>
      </c>
      <c r="AI23" s="4">
        <v>240</v>
      </c>
      <c r="AJ23" s="4">
        <v>755</v>
      </c>
      <c r="AK23" s="4"/>
      <c r="AL23">
        <v>2009</v>
      </c>
      <c r="AM23">
        <v>198</v>
      </c>
      <c r="AN23" s="39">
        <f>IFERROR(INDEX(Vedligehold!O:O,MATCH(A23,Vedligehold!D:D,0),1),0)</f>
        <v>153500</v>
      </c>
    </row>
    <row r="24" spans="1:40">
      <c r="A24" s="1" t="s">
        <v>166</v>
      </c>
      <c r="B24" s="1" t="s">
        <v>167</v>
      </c>
      <c r="C24" s="7">
        <v>4760</v>
      </c>
      <c r="D24" s="41" t="s">
        <v>91</v>
      </c>
      <c r="E24" s="1"/>
      <c r="F24" s="1"/>
      <c r="G24" s="1"/>
      <c r="H24" s="1"/>
      <c r="I24">
        <v>26353</v>
      </c>
      <c r="J24" s="35" t="s">
        <v>136</v>
      </c>
      <c r="K24">
        <v>2017</v>
      </c>
      <c r="L24"/>
      <c r="M24" s="1" t="s">
        <v>168</v>
      </c>
      <c r="N24" s="1" t="s">
        <v>169</v>
      </c>
      <c r="O24" s="2"/>
      <c r="P24" s="1"/>
      <c r="Q24" s="3">
        <v>11.970427300000001</v>
      </c>
      <c r="R24" s="3">
        <v>55.042395300000003</v>
      </c>
      <c r="S24" s="1" t="s">
        <v>39</v>
      </c>
      <c r="T24" s="2"/>
      <c r="U24" s="4"/>
      <c r="V24" s="1" t="s">
        <v>45</v>
      </c>
      <c r="W24" s="1" t="s">
        <v>78</v>
      </c>
      <c r="X24" s="1" t="s">
        <v>148</v>
      </c>
      <c r="Y24" s="1" t="s">
        <v>57</v>
      </c>
      <c r="Z24" s="1" t="s">
        <v>149</v>
      </c>
      <c r="AA24" s="1" t="s">
        <v>49</v>
      </c>
      <c r="AB24" s="1" t="s">
        <v>39</v>
      </c>
      <c r="AC24" s="4">
        <v>8467</v>
      </c>
      <c r="AD24" s="4">
        <v>8467</v>
      </c>
      <c r="AE24" s="4"/>
      <c r="AF24" s="4">
        <v>1211</v>
      </c>
      <c r="AG24" s="9">
        <v>1211</v>
      </c>
      <c r="AH24" s="4"/>
      <c r="AI24" s="4"/>
      <c r="AJ24" s="4">
        <v>1211</v>
      </c>
      <c r="AK24" s="4"/>
      <c r="AL24">
        <v>2010</v>
      </c>
      <c r="AM24">
        <v>307</v>
      </c>
      <c r="AN24" s="39">
        <f>IFERROR(INDEX(Vedligehold!O:O,MATCH(A24,Vedligehold!D:D,0),1),0)</f>
        <v>247260</v>
      </c>
    </row>
    <row r="25" spans="1:40">
      <c r="A25" s="1" t="s">
        <v>170</v>
      </c>
      <c r="B25" s="1" t="s">
        <v>171</v>
      </c>
      <c r="C25" s="7">
        <v>4760</v>
      </c>
      <c r="D25" s="41" t="s">
        <v>91</v>
      </c>
      <c r="E25" s="1"/>
      <c r="F25" s="1"/>
      <c r="G25" s="1"/>
      <c r="H25" s="1"/>
      <c r="I25">
        <v>17621</v>
      </c>
      <c r="J25" s="35" t="s">
        <v>136</v>
      </c>
      <c r="K25">
        <v>2016</v>
      </c>
      <c r="L25"/>
      <c r="M25" s="1" t="s">
        <v>160</v>
      </c>
      <c r="N25" s="1" t="s">
        <v>172</v>
      </c>
      <c r="O25" s="2"/>
      <c r="P25" s="1"/>
      <c r="Q25" s="3">
        <v>11.90253</v>
      </c>
      <c r="R25" s="3">
        <v>55.002287000000003</v>
      </c>
      <c r="S25" s="1" t="s">
        <v>39</v>
      </c>
      <c r="T25" s="2"/>
      <c r="U25" s="4">
        <v>0</v>
      </c>
      <c r="V25" s="1" t="s">
        <v>45</v>
      </c>
      <c r="W25" s="1" t="s">
        <v>55</v>
      </c>
      <c r="X25" s="1" t="s">
        <v>148</v>
      </c>
      <c r="Y25" s="1" t="s">
        <v>57</v>
      </c>
      <c r="Z25" s="1" t="s">
        <v>149</v>
      </c>
      <c r="AA25" s="1" t="s">
        <v>49</v>
      </c>
      <c r="AB25" s="1" t="s">
        <v>39</v>
      </c>
      <c r="AC25" s="4"/>
      <c r="AD25" s="4"/>
      <c r="AE25" s="4"/>
      <c r="AF25" s="4">
        <v>706</v>
      </c>
      <c r="AG25" s="9">
        <v>824</v>
      </c>
      <c r="AH25" s="4"/>
      <c r="AI25" s="4"/>
      <c r="AJ25" s="4">
        <v>824</v>
      </c>
      <c r="AK25" s="4">
        <v>824</v>
      </c>
      <c r="AL25">
        <v>2009</v>
      </c>
      <c r="AM25">
        <v>328</v>
      </c>
      <c r="AN25" s="39">
        <f>IFERROR(INDEX(Vedligehold!O:O,MATCH(A25,Vedligehold!D:D,0),1),0)</f>
        <v>70800</v>
      </c>
    </row>
    <row r="26" spans="1:40">
      <c r="A26" s="1" t="s">
        <v>173</v>
      </c>
      <c r="B26" s="1" t="s">
        <v>174</v>
      </c>
      <c r="C26" s="7">
        <v>4760</v>
      </c>
      <c r="D26" s="41" t="s">
        <v>91</v>
      </c>
      <c r="E26" s="1"/>
      <c r="F26" s="1"/>
      <c r="G26" s="1"/>
      <c r="H26" s="1"/>
      <c r="I26">
        <v>23878</v>
      </c>
      <c r="J26" s="35" t="s">
        <v>61</v>
      </c>
      <c r="K26">
        <v>2016</v>
      </c>
      <c r="L26"/>
      <c r="M26" s="1" t="s">
        <v>137</v>
      </c>
      <c r="N26" s="1" t="s">
        <v>175</v>
      </c>
      <c r="O26" s="2">
        <v>42152</v>
      </c>
      <c r="P26" s="1"/>
      <c r="Q26" s="3">
        <v>11.916835499999999</v>
      </c>
      <c r="R26" s="3">
        <v>55.013849299999997</v>
      </c>
      <c r="S26" s="1" t="s">
        <v>39</v>
      </c>
      <c r="T26" s="2"/>
      <c r="U26" s="4">
        <v>0</v>
      </c>
      <c r="V26" s="1" t="s">
        <v>45</v>
      </c>
      <c r="W26" s="1" t="s">
        <v>78</v>
      </c>
      <c r="X26" s="1" t="s">
        <v>148</v>
      </c>
      <c r="Y26" s="1" t="s">
        <v>57</v>
      </c>
      <c r="Z26" s="1" t="s">
        <v>149</v>
      </c>
      <c r="AA26" s="1" t="s">
        <v>49</v>
      </c>
      <c r="AB26" s="1" t="s">
        <v>39</v>
      </c>
      <c r="AC26" s="4">
        <v>2451</v>
      </c>
      <c r="AD26" s="4">
        <v>1951</v>
      </c>
      <c r="AE26" s="4"/>
      <c r="AF26" s="4">
        <v>500</v>
      </c>
      <c r="AG26" s="9">
        <v>475</v>
      </c>
      <c r="AH26" s="4"/>
      <c r="AI26" s="4">
        <v>92</v>
      </c>
      <c r="AJ26" s="4">
        <v>567</v>
      </c>
      <c r="AK26" s="4">
        <v>475</v>
      </c>
      <c r="AL26">
        <v>2009</v>
      </c>
      <c r="AM26">
        <v>249</v>
      </c>
      <c r="AN26" s="39">
        <f>IFERROR(INDEX(Vedligehold!O:O,MATCH(A26,Vedligehold!D:D,0),1),0)</f>
        <v>745400</v>
      </c>
    </row>
    <row r="27" spans="1:40">
      <c r="A27" s="1" t="s">
        <v>176</v>
      </c>
      <c r="B27" s="1" t="s">
        <v>177</v>
      </c>
      <c r="C27" s="7">
        <v>4760</v>
      </c>
      <c r="D27" s="41" t="s">
        <v>91</v>
      </c>
      <c r="E27" s="1"/>
      <c r="F27" s="1"/>
      <c r="G27" s="1"/>
      <c r="H27" s="1"/>
      <c r="I27">
        <v>24016</v>
      </c>
      <c r="J27" s="35" t="s">
        <v>39</v>
      </c>
      <c r="K27"/>
      <c r="L27"/>
      <c r="M27" s="1" t="s">
        <v>137</v>
      </c>
      <c r="N27" s="1" t="s">
        <v>178</v>
      </c>
      <c r="O27" s="2">
        <v>42152</v>
      </c>
      <c r="P27" s="1"/>
      <c r="Q27" s="3">
        <v>11.911928</v>
      </c>
      <c r="R27" s="3">
        <v>55.014342999999997</v>
      </c>
      <c r="S27" s="1" t="s">
        <v>39</v>
      </c>
      <c r="T27" s="2"/>
      <c r="U27" s="4"/>
      <c r="V27" s="1" t="s">
        <v>45</v>
      </c>
      <c r="W27" s="1" t="s">
        <v>78</v>
      </c>
      <c r="X27" s="1" t="s">
        <v>148</v>
      </c>
      <c r="Y27" s="1" t="s">
        <v>57</v>
      </c>
      <c r="Z27" s="1" t="s">
        <v>149</v>
      </c>
      <c r="AA27" s="1" t="s">
        <v>88</v>
      </c>
      <c r="AB27" s="1" t="s">
        <v>39</v>
      </c>
      <c r="AC27" s="4">
        <v>4415</v>
      </c>
      <c r="AD27" s="4">
        <v>3864</v>
      </c>
      <c r="AE27" s="4"/>
      <c r="AF27" s="4"/>
      <c r="AG27" s="9">
        <v>551</v>
      </c>
      <c r="AH27" s="4"/>
      <c r="AI27" s="4">
        <v>79</v>
      </c>
      <c r="AJ27" s="4">
        <v>630</v>
      </c>
      <c r="AK27" s="4"/>
      <c r="AL27">
        <v>2017</v>
      </c>
      <c r="AM27">
        <v>297</v>
      </c>
      <c r="AN27" s="39">
        <f>IFERROR(INDEX(Vedligehold!O:O,MATCH(A27,Vedligehold!D:D,0),1),0)</f>
        <v>0</v>
      </c>
    </row>
    <row r="28" spans="1:40">
      <c r="A28" s="1" t="s">
        <v>179</v>
      </c>
      <c r="B28" s="1" t="s">
        <v>180</v>
      </c>
      <c r="C28" s="7">
        <v>4760</v>
      </c>
      <c r="D28" s="41" t="s">
        <v>91</v>
      </c>
      <c r="E28" s="1"/>
      <c r="F28" s="1"/>
      <c r="G28" s="1"/>
      <c r="H28" s="1"/>
      <c r="I28">
        <v>26513</v>
      </c>
      <c r="J28" s="35" t="s">
        <v>181</v>
      </c>
      <c r="K28">
        <v>2015</v>
      </c>
      <c r="L28"/>
      <c r="M28" s="1" t="s">
        <v>182</v>
      </c>
      <c r="N28" s="1" t="s">
        <v>183</v>
      </c>
      <c r="O28" s="2"/>
      <c r="P28" s="1"/>
      <c r="Q28" s="3">
        <v>11.8804842</v>
      </c>
      <c r="R28" s="3">
        <v>55.037472700000002</v>
      </c>
      <c r="S28" s="1" t="s">
        <v>39</v>
      </c>
      <c r="T28" s="2"/>
      <c r="U28" s="4"/>
      <c r="V28" s="1" t="s">
        <v>45</v>
      </c>
      <c r="W28" s="1" t="s">
        <v>78</v>
      </c>
      <c r="X28" s="1" t="s">
        <v>148</v>
      </c>
      <c r="Y28" s="1" t="s">
        <v>57</v>
      </c>
      <c r="Z28" s="1" t="s">
        <v>149</v>
      </c>
      <c r="AA28" s="1" t="s">
        <v>49</v>
      </c>
      <c r="AB28" s="1" t="s">
        <v>39</v>
      </c>
      <c r="AC28" s="4">
        <v>10270</v>
      </c>
      <c r="AD28" s="4">
        <v>9011</v>
      </c>
      <c r="AE28" s="4"/>
      <c r="AF28" s="4">
        <v>1259</v>
      </c>
      <c r="AG28" s="9">
        <v>1259</v>
      </c>
      <c r="AH28" s="4"/>
      <c r="AI28" s="4"/>
      <c r="AJ28" s="4">
        <v>1259</v>
      </c>
      <c r="AK28" s="4"/>
      <c r="AL28">
        <v>2014</v>
      </c>
      <c r="AM28">
        <v>320</v>
      </c>
      <c r="AN28" s="39">
        <f>IFERROR(INDEX(Vedligehold!O:O,MATCH(A28,Vedligehold!D:D,0),1),0)</f>
        <v>35000</v>
      </c>
    </row>
    <row r="29" spans="1:40">
      <c r="A29" s="1" t="s">
        <v>184</v>
      </c>
      <c r="B29" s="1" t="s">
        <v>185</v>
      </c>
      <c r="C29" s="7">
        <v>4750</v>
      </c>
      <c r="D29" s="41" t="s">
        <v>75</v>
      </c>
      <c r="E29" s="1"/>
      <c r="F29" s="1"/>
      <c r="G29" s="1"/>
      <c r="H29" s="1"/>
      <c r="I29">
        <v>16821</v>
      </c>
      <c r="J29" s="35" t="s">
        <v>52</v>
      </c>
      <c r="K29">
        <v>2016</v>
      </c>
      <c r="L29"/>
      <c r="M29" s="1" t="s">
        <v>186</v>
      </c>
      <c r="N29" s="1" t="s">
        <v>187</v>
      </c>
      <c r="O29" s="2"/>
      <c r="P29" s="1"/>
      <c r="Q29" s="3">
        <v>11.8214969</v>
      </c>
      <c r="R29" s="3">
        <v>55.111516999999999</v>
      </c>
      <c r="S29" s="1" t="s">
        <v>39</v>
      </c>
      <c r="T29" s="2"/>
      <c r="U29" s="4">
        <v>0</v>
      </c>
      <c r="V29" s="1" t="s">
        <v>45</v>
      </c>
      <c r="W29" s="1" t="s">
        <v>55</v>
      </c>
      <c r="X29" s="1" t="s">
        <v>148</v>
      </c>
      <c r="Y29" s="1" t="s">
        <v>57</v>
      </c>
      <c r="Z29" s="1" t="s">
        <v>149</v>
      </c>
      <c r="AA29" s="1" t="s">
        <v>49</v>
      </c>
      <c r="AB29" s="1" t="s">
        <v>39</v>
      </c>
      <c r="AC29" s="4">
        <v>5456</v>
      </c>
      <c r="AD29" s="4">
        <v>4474</v>
      </c>
      <c r="AE29" s="4">
        <v>622</v>
      </c>
      <c r="AF29" s="4">
        <v>360</v>
      </c>
      <c r="AG29" s="9">
        <v>312</v>
      </c>
      <c r="AH29" s="4">
        <v>220</v>
      </c>
      <c r="AI29" s="4">
        <v>40</v>
      </c>
      <c r="AJ29" s="4">
        <v>572</v>
      </c>
      <c r="AK29" s="4">
        <v>532</v>
      </c>
      <c r="AL29">
        <v>2009</v>
      </c>
      <c r="AM29">
        <v>169</v>
      </c>
      <c r="AN29" s="39">
        <f>IFERROR(INDEX(Vedligehold!O:O,MATCH(A29,Vedligehold!D:D,0),1),0)</f>
        <v>610000</v>
      </c>
    </row>
    <row r="30" spans="1:40">
      <c r="A30" s="1" t="s">
        <v>188</v>
      </c>
      <c r="B30" s="1" t="s">
        <v>189</v>
      </c>
      <c r="C30" s="7">
        <v>4720</v>
      </c>
      <c r="D30" s="41" t="s">
        <v>42</v>
      </c>
      <c r="E30" s="1"/>
      <c r="F30" s="1"/>
      <c r="G30" s="1"/>
      <c r="H30" s="1"/>
      <c r="I30">
        <v>14903</v>
      </c>
      <c r="J30" s="35" t="s">
        <v>61</v>
      </c>
      <c r="K30">
        <v>2016</v>
      </c>
      <c r="L30"/>
      <c r="M30" s="1" t="s">
        <v>62</v>
      </c>
      <c r="N30" s="1" t="s">
        <v>190</v>
      </c>
      <c r="O30" s="2"/>
      <c r="P30" s="1"/>
      <c r="Q30" s="3">
        <v>11.9485145</v>
      </c>
      <c r="R30" s="3">
        <v>55.127369199999997</v>
      </c>
      <c r="S30" s="1" t="s">
        <v>39</v>
      </c>
      <c r="T30" s="2"/>
      <c r="U30" s="4"/>
      <c r="V30" s="1" t="s">
        <v>54</v>
      </c>
      <c r="W30" s="1" t="s">
        <v>39</v>
      </c>
      <c r="X30" s="1" t="s">
        <v>148</v>
      </c>
      <c r="Y30" s="1" t="s">
        <v>57</v>
      </c>
      <c r="Z30" s="1" t="s">
        <v>149</v>
      </c>
      <c r="AA30" s="1" t="s">
        <v>49</v>
      </c>
      <c r="AB30" s="1" t="s">
        <v>39</v>
      </c>
      <c r="AC30" s="4">
        <v>2528</v>
      </c>
      <c r="AD30" s="4">
        <v>2144</v>
      </c>
      <c r="AE30" s="4"/>
      <c r="AF30" s="4">
        <v>384</v>
      </c>
      <c r="AG30" s="9">
        <v>384</v>
      </c>
      <c r="AH30" s="4"/>
      <c r="AI30" s="4">
        <v>107</v>
      </c>
      <c r="AJ30" s="4">
        <v>491</v>
      </c>
      <c r="AK30" s="4"/>
      <c r="AL30">
        <v>1974</v>
      </c>
      <c r="AM30">
        <v>294</v>
      </c>
      <c r="AN30" s="39">
        <f>IFERROR(INDEX(Vedligehold!O:O,MATCH(A30,Vedligehold!D:D,0),1),0)</f>
        <v>16000</v>
      </c>
    </row>
    <row r="31" spans="1:40">
      <c r="A31" s="1" t="s">
        <v>191</v>
      </c>
      <c r="B31" s="1" t="s">
        <v>192</v>
      </c>
      <c r="C31" s="7">
        <v>4720</v>
      </c>
      <c r="D31" s="41" t="s">
        <v>42</v>
      </c>
      <c r="E31" s="1"/>
      <c r="F31" s="1"/>
      <c r="G31" s="1"/>
      <c r="H31" s="1"/>
      <c r="I31">
        <v>12209</v>
      </c>
      <c r="J31" s="35" t="s">
        <v>61</v>
      </c>
      <c r="K31">
        <v>2016</v>
      </c>
      <c r="L31"/>
      <c r="M31" s="1" t="s">
        <v>62</v>
      </c>
      <c r="N31" s="1" t="s">
        <v>193</v>
      </c>
      <c r="O31" s="2"/>
      <c r="P31" s="1"/>
      <c r="Q31" s="3">
        <v>11.949856</v>
      </c>
      <c r="R31" s="3">
        <v>55.125044000000003</v>
      </c>
      <c r="S31" s="1" t="s">
        <v>39</v>
      </c>
      <c r="T31" s="2"/>
      <c r="U31" s="4">
        <v>0</v>
      </c>
      <c r="V31" s="1" t="s">
        <v>54</v>
      </c>
      <c r="W31" s="1" t="s">
        <v>39</v>
      </c>
      <c r="X31" s="1" t="s">
        <v>194</v>
      </c>
      <c r="Y31" s="1" t="s">
        <v>47</v>
      </c>
      <c r="Z31" s="1" t="s">
        <v>48</v>
      </c>
      <c r="AA31" s="1" t="s">
        <v>49</v>
      </c>
      <c r="AB31" s="1" t="s">
        <v>39</v>
      </c>
      <c r="AC31" s="4">
        <v>19081</v>
      </c>
      <c r="AD31" s="4">
        <v>18393</v>
      </c>
      <c r="AE31" s="4">
        <v>329</v>
      </c>
      <c r="AF31" s="4">
        <v>359</v>
      </c>
      <c r="AG31" s="9">
        <v>359</v>
      </c>
      <c r="AH31" s="4"/>
      <c r="AI31" s="4"/>
      <c r="AJ31" s="4">
        <v>359</v>
      </c>
      <c r="AK31" s="4">
        <v>359</v>
      </c>
      <c r="AL31">
        <v>2009</v>
      </c>
      <c r="AM31">
        <v>120</v>
      </c>
      <c r="AN31" s="39">
        <f>IFERROR(INDEX(Vedligehold!O:O,MATCH(A31,Vedligehold!D:D,0),1),0)</f>
        <v>987405</v>
      </c>
    </row>
    <row r="32" spans="1:40">
      <c r="A32" s="1" t="s">
        <v>195</v>
      </c>
      <c r="B32" s="1" t="s">
        <v>196</v>
      </c>
      <c r="C32" s="7">
        <v>4760</v>
      </c>
      <c r="D32" s="41" t="s">
        <v>91</v>
      </c>
      <c r="E32" s="1"/>
      <c r="F32" s="1"/>
      <c r="G32" s="1"/>
      <c r="H32" s="1"/>
      <c r="I32" s="1"/>
      <c r="J32" s="35" t="s">
        <v>39</v>
      </c>
      <c r="K32"/>
      <c r="L32"/>
      <c r="M32" s="1" t="s">
        <v>107</v>
      </c>
      <c r="N32" s="1" t="s">
        <v>197</v>
      </c>
      <c r="O32" s="2"/>
      <c r="P32" s="1"/>
      <c r="Q32" s="3">
        <v>11.900166499999999</v>
      </c>
      <c r="R32" s="3">
        <v>55.0126718</v>
      </c>
      <c r="S32" s="1" t="s">
        <v>39</v>
      </c>
      <c r="T32" s="2"/>
      <c r="U32" s="4"/>
      <c r="V32" s="1" t="s">
        <v>139</v>
      </c>
      <c r="W32" s="1" t="s">
        <v>39</v>
      </c>
      <c r="X32" s="1" t="s">
        <v>198</v>
      </c>
      <c r="Y32" s="1" t="s">
        <v>132</v>
      </c>
      <c r="Z32" s="1" t="s">
        <v>199</v>
      </c>
      <c r="AA32" s="1" t="s">
        <v>88</v>
      </c>
      <c r="AB32" s="1" t="s">
        <v>39</v>
      </c>
      <c r="AC32" s="4"/>
      <c r="AD32" s="4"/>
      <c r="AE32" s="4"/>
      <c r="AF32" s="4"/>
      <c r="AG32" s="9">
        <v>126</v>
      </c>
      <c r="AH32" s="4"/>
      <c r="AI32" s="4"/>
      <c r="AJ32" s="4"/>
      <c r="AK32" s="4"/>
      <c r="AL32">
        <v>2019</v>
      </c>
      <c r="AM32">
        <v>333</v>
      </c>
      <c r="AN32" s="39">
        <f>IFERROR(INDEX(Vedligehold!O:O,MATCH(A32,Vedligehold!D:D,0),1),0)</f>
        <v>0</v>
      </c>
    </row>
    <row r="33" spans="1:40">
      <c r="A33" s="1" t="s">
        <v>200</v>
      </c>
      <c r="B33" s="1" t="s">
        <v>201</v>
      </c>
      <c r="C33" s="7">
        <v>4780</v>
      </c>
      <c r="D33" s="41" t="s">
        <v>202</v>
      </c>
      <c r="E33" s="1"/>
      <c r="F33" s="1"/>
      <c r="G33" s="1"/>
      <c r="H33" s="1"/>
      <c r="I33">
        <v>4290</v>
      </c>
      <c r="J33" s="35" t="s">
        <v>61</v>
      </c>
      <c r="K33">
        <v>2017</v>
      </c>
      <c r="L33"/>
      <c r="M33" s="1" t="s">
        <v>203</v>
      </c>
      <c r="N33" s="1" t="s">
        <v>204</v>
      </c>
      <c r="O33" s="2"/>
      <c r="P33" s="1"/>
      <c r="Q33" s="3">
        <v>12.283401700000001</v>
      </c>
      <c r="R33" s="3">
        <v>54.996931400000001</v>
      </c>
      <c r="S33" s="1" t="s">
        <v>39</v>
      </c>
      <c r="T33" s="2"/>
      <c r="U33" s="4">
        <v>0</v>
      </c>
      <c r="V33" s="1" t="s">
        <v>55</v>
      </c>
      <c r="W33" s="1" t="s">
        <v>78</v>
      </c>
      <c r="X33" s="1" t="s">
        <v>79</v>
      </c>
      <c r="Y33" s="1" t="s">
        <v>80</v>
      </c>
      <c r="Z33" s="1" t="s">
        <v>81</v>
      </c>
      <c r="AA33" s="1" t="s">
        <v>49</v>
      </c>
      <c r="AB33" s="1" t="s">
        <v>39</v>
      </c>
      <c r="AC33" s="4">
        <v>4020</v>
      </c>
      <c r="AD33" s="4">
        <v>3660</v>
      </c>
      <c r="AE33" s="4"/>
      <c r="AF33" s="4">
        <v>360</v>
      </c>
      <c r="AG33" s="9">
        <v>360</v>
      </c>
      <c r="AH33" s="4"/>
      <c r="AI33" s="4">
        <v>360</v>
      </c>
      <c r="AJ33" s="4">
        <v>720</v>
      </c>
      <c r="AK33" s="4"/>
      <c r="AL33">
        <v>2009</v>
      </c>
      <c r="AM33">
        <v>284</v>
      </c>
      <c r="AN33" s="39">
        <f>IFERROR(INDEX(Vedligehold!O:O,MATCH(A33,Vedligehold!D:D,0),1),0)</f>
        <v>125000</v>
      </c>
    </row>
    <row r="34" spans="1:40">
      <c r="A34" s="1" t="s">
        <v>205</v>
      </c>
      <c r="B34" s="1" t="s">
        <v>206</v>
      </c>
      <c r="C34" s="7">
        <v>4720</v>
      </c>
      <c r="D34" s="41" t="s">
        <v>42</v>
      </c>
      <c r="E34" s="1"/>
      <c r="F34" s="1"/>
      <c r="G34" s="1"/>
      <c r="H34" s="1"/>
      <c r="I34">
        <v>13330</v>
      </c>
      <c r="J34" s="35" t="s">
        <v>38</v>
      </c>
      <c r="K34">
        <v>2016</v>
      </c>
      <c r="L34">
        <v>2023</v>
      </c>
      <c r="M34" s="1" t="s">
        <v>207</v>
      </c>
      <c r="N34" s="1" t="s">
        <v>208</v>
      </c>
      <c r="O34" s="2"/>
      <c r="P34" s="1"/>
      <c r="Q34" s="3">
        <v>12.077165000000001</v>
      </c>
      <c r="R34" s="3">
        <v>55.106825000000001</v>
      </c>
      <c r="S34" s="1" t="s">
        <v>39</v>
      </c>
      <c r="T34" s="2"/>
      <c r="U34" s="4">
        <v>0</v>
      </c>
      <c r="V34" s="1" t="s">
        <v>45</v>
      </c>
      <c r="W34" s="1" t="s">
        <v>39</v>
      </c>
      <c r="X34" s="1" t="s">
        <v>79</v>
      </c>
      <c r="Y34" s="1" t="s">
        <v>80</v>
      </c>
      <c r="Z34" s="1" t="s">
        <v>81</v>
      </c>
      <c r="AA34" s="1" t="s">
        <v>67</v>
      </c>
      <c r="AB34" s="1" t="s">
        <v>39</v>
      </c>
      <c r="AC34" s="4">
        <v>4766</v>
      </c>
      <c r="AD34" s="4">
        <v>4221</v>
      </c>
      <c r="AE34" s="4"/>
      <c r="AF34" s="4">
        <v>545</v>
      </c>
      <c r="AG34" s="9">
        <v>525</v>
      </c>
      <c r="AH34" s="4">
        <v>382</v>
      </c>
      <c r="AI34" s="4">
        <v>507</v>
      </c>
      <c r="AJ34" s="4">
        <v>1414</v>
      </c>
      <c r="AK34" s="4">
        <v>907</v>
      </c>
      <c r="AL34">
        <v>2009</v>
      </c>
      <c r="AM34">
        <v>133</v>
      </c>
      <c r="AN34" s="39">
        <f>IFERROR(INDEX(Vedligehold!O:O,MATCH(A34,Vedligehold!D:D,0),1),0)</f>
        <v>90000</v>
      </c>
    </row>
    <row r="35" spans="1:40">
      <c r="A35" s="1" t="s">
        <v>209</v>
      </c>
      <c r="B35" s="1" t="s">
        <v>210</v>
      </c>
      <c r="C35" s="7">
        <v>4720</v>
      </c>
      <c r="D35" s="41" t="s">
        <v>42</v>
      </c>
      <c r="E35" s="1"/>
      <c r="F35" s="1"/>
      <c r="G35" s="1"/>
      <c r="H35" s="1"/>
      <c r="I35">
        <v>15960</v>
      </c>
      <c r="J35" s="35" t="s">
        <v>136</v>
      </c>
      <c r="K35">
        <v>2017</v>
      </c>
      <c r="L35"/>
      <c r="M35" s="1" t="s">
        <v>211</v>
      </c>
      <c r="N35" s="1" t="s">
        <v>212</v>
      </c>
      <c r="O35" s="2"/>
      <c r="P35" s="1"/>
      <c r="Q35" s="3">
        <v>12.0637299</v>
      </c>
      <c r="R35" s="3">
        <v>55.113430000000001</v>
      </c>
      <c r="S35" s="1" t="s">
        <v>39</v>
      </c>
      <c r="T35" s="2"/>
      <c r="U35" s="4">
        <v>0</v>
      </c>
      <c r="V35" s="1" t="s">
        <v>54</v>
      </c>
      <c r="W35" s="1" t="s">
        <v>39</v>
      </c>
      <c r="X35" s="1" t="s">
        <v>79</v>
      </c>
      <c r="Y35" s="1" t="s">
        <v>80</v>
      </c>
      <c r="Z35" s="1" t="s">
        <v>81</v>
      </c>
      <c r="AA35" s="1" t="s">
        <v>67</v>
      </c>
      <c r="AB35" s="1" t="s">
        <v>39</v>
      </c>
      <c r="AC35" s="4">
        <v>5300</v>
      </c>
      <c r="AD35" s="4">
        <v>3721</v>
      </c>
      <c r="AE35" s="4"/>
      <c r="AF35" s="4">
        <v>1579</v>
      </c>
      <c r="AG35" s="9">
        <v>1301</v>
      </c>
      <c r="AH35" s="4"/>
      <c r="AI35" s="4"/>
      <c r="AJ35" s="4">
        <v>1301</v>
      </c>
      <c r="AK35" s="4"/>
      <c r="AL35">
        <v>2009</v>
      </c>
      <c r="AM35">
        <v>162</v>
      </c>
      <c r="AN35" s="39">
        <f>IFERROR(INDEX(Vedligehold!O:O,MATCH(A35,Vedligehold!D:D,0),1),0)</f>
        <v>21000</v>
      </c>
    </row>
    <row r="36" spans="1:40">
      <c r="A36" s="1" t="s">
        <v>213</v>
      </c>
      <c r="B36" s="1" t="s">
        <v>214</v>
      </c>
      <c r="C36" s="7">
        <v>4720</v>
      </c>
      <c r="D36" s="41" t="s">
        <v>42</v>
      </c>
      <c r="E36" s="1"/>
      <c r="F36" s="1"/>
      <c r="G36" s="1"/>
      <c r="H36" s="1"/>
      <c r="I36">
        <v>15961</v>
      </c>
      <c r="J36" s="35" t="s">
        <v>136</v>
      </c>
      <c r="K36">
        <v>2017</v>
      </c>
      <c r="L36"/>
      <c r="M36" s="1" t="s">
        <v>211</v>
      </c>
      <c r="N36" s="1" t="s">
        <v>215</v>
      </c>
      <c r="O36" s="2"/>
      <c r="P36" s="1"/>
      <c r="Q36" s="3">
        <v>12.064045</v>
      </c>
      <c r="R36" s="3">
        <v>55.114060000000002</v>
      </c>
      <c r="S36" s="1" t="s">
        <v>39</v>
      </c>
      <c r="T36" s="2"/>
      <c r="U36" s="4">
        <v>0</v>
      </c>
      <c r="V36" s="1" t="s">
        <v>54</v>
      </c>
      <c r="W36" s="1" t="s">
        <v>39</v>
      </c>
      <c r="X36" s="1" t="s">
        <v>79</v>
      </c>
      <c r="Y36" s="1" t="s">
        <v>80</v>
      </c>
      <c r="Z36" s="1" t="s">
        <v>81</v>
      </c>
      <c r="AA36" s="1" t="s">
        <v>67</v>
      </c>
      <c r="AB36" s="1" t="s">
        <v>39</v>
      </c>
      <c r="AC36" s="4">
        <v>1397</v>
      </c>
      <c r="AD36" s="4">
        <v>942</v>
      </c>
      <c r="AE36" s="4"/>
      <c r="AF36" s="4">
        <v>455</v>
      </c>
      <c r="AG36" s="9">
        <v>455</v>
      </c>
      <c r="AH36" s="4"/>
      <c r="AI36" s="4"/>
      <c r="AJ36" s="4">
        <v>455</v>
      </c>
      <c r="AK36" s="4"/>
      <c r="AL36">
        <v>2009</v>
      </c>
      <c r="AM36">
        <v>163</v>
      </c>
      <c r="AN36" s="39">
        <f>IFERROR(INDEX(Vedligehold!O:O,MATCH(A36,Vedligehold!D:D,0),1),0)</f>
        <v>0</v>
      </c>
    </row>
    <row r="37" spans="1:40">
      <c r="A37" s="1" t="s">
        <v>216</v>
      </c>
      <c r="B37" s="1" t="s">
        <v>217</v>
      </c>
      <c r="C37" s="7">
        <v>4760</v>
      </c>
      <c r="D37" s="41" t="s">
        <v>91</v>
      </c>
      <c r="E37" s="1"/>
      <c r="F37" s="1"/>
      <c r="G37" s="1"/>
      <c r="H37" s="1"/>
      <c r="I37">
        <v>26288</v>
      </c>
      <c r="J37" s="35" t="s">
        <v>136</v>
      </c>
      <c r="K37">
        <v>2016</v>
      </c>
      <c r="L37"/>
      <c r="M37" s="1" t="s">
        <v>107</v>
      </c>
      <c r="N37" s="1" t="s">
        <v>218</v>
      </c>
      <c r="O37" s="2"/>
      <c r="P37" s="1"/>
      <c r="Q37" s="3">
        <v>11.9075691</v>
      </c>
      <c r="R37" s="3">
        <v>55.016976399999997</v>
      </c>
      <c r="S37" s="1" t="s">
        <v>39</v>
      </c>
      <c r="T37" s="2"/>
      <c r="U37" s="4"/>
      <c r="V37" s="1" t="s">
        <v>55</v>
      </c>
      <c r="W37" s="1" t="s">
        <v>39</v>
      </c>
      <c r="X37" s="1" t="s">
        <v>79</v>
      </c>
      <c r="Y37" s="1" t="s">
        <v>80</v>
      </c>
      <c r="Z37" s="1" t="s">
        <v>81</v>
      </c>
      <c r="AA37" s="1" t="s">
        <v>67</v>
      </c>
      <c r="AB37" s="1" t="s">
        <v>39</v>
      </c>
      <c r="AC37" s="4">
        <v>5338</v>
      </c>
      <c r="AD37" s="4">
        <v>3696</v>
      </c>
      <c r="AE37" s="4"/>
      <c r="AF37" s="4">
        <v>1642</v>
      </c>
      <c r="AG37" s="9">
        <v>1642</v>
      </c>
      <c r="AH37" s="4"/>
      <c r="AI37" s="4"/>
      <c r="AJ37" s="4">
        <v>1468</v>
      </c>
      <c r="AK37" s="4"/>
      <c r="AL37">
        <v>2009</v>
      </c>
      <c r="AM37">
        <v>285</v>
      </c>
      <c r="AN37" s="39">
        <f>IFERROR(INDEX(Vedligehold!O:O,MATCH(A37,Vedligehold!D:D,0),1),0)</f>
        <v>210000</v>
      </c>
    </row>
    <row r="38" spans="1:40">
      <c r="A38" s="1" t="s">
        <v>219</v>
      </c>
      <c r="B38" s="1" t="s">
        <v>220</v>
      </c>
      <c r="C38" s="7">
        <v>4720</v>
      </c>
      <c r="D38" s="41" t="s">
        <v>42</v>
      </c>
      <c r="E38" s="1"/>
      <c r="F38" s="1"/>
      <c r="G38" s="1"/>
      <c r="H38" s="1"/>
      <c r="I38">
        <v>15163</v>
      </c>
      <c r="J38" s="35" t="s">
        <v>39</v>
      </c>
      <c r="K38"/>
      <c r="L38"/>
      <c r="M38" s="1" t="s">
        <v>221</v>
      </c>
      <c r="N38" s="1" t="s">
        <v>222</v>
      </c>
      <c r="O38" s="2"/>
      <c r="P38" s="1"/>
      <c r="Q38" s="3">
        <v>12.038432999999999</v>
      </c>
      <c r="R38" s="3">
        <v>55.114693000000003</v>
      </c>
      <c r="S38" s="1" t="s">
        <v>39</v>
      </c>
      <c r="T38" s="2"/>
      <c r="U38" s="4"/>
      <c r="V38" s="1" t="s">
        <v>45</v>
      </c>
      <c r="W38" s="1" t="s">
        <v>39</v>
      </c>
      <c r="X38" s="1" t="s">
        <v>79</v>
      </c>
      <c r="Y38" s="1" t="s">
        <v>80</v>
      </c>
      <c r="Z38" s="1" t="s">
        <v>81</v>
      </c>
      <c r="AA38" s="1" t="s">
        <v>49</v>
      </c>
      <c r="AB38" s="1" t="s">
        <v>39</v>
      </c>
      <c r="AC38" s="4">
        <v>4851</v>
      </c>
      <c r="AD38" s="4">
        <v>3555</v>
      </c>
      <c r="AE38" s="4"/>
      <c r="AF38" s="4">
        <v>1296</v>
      </c>
      <c r="AG38" s="9">
        <v>1296</v>
      </c>
      <c r="AH38" s="4">
        <v>314</v>
      </c>
      <c r="AI38" s="4">
        <v>46</v>
      </c>
      <c r="AJ38" s="4">
        <v>1656</v>
      </c>
      <c r="AK38" s="4"/>
      <c r="AL38">
        <v>2015</v>
      </c>
      <c r="AM38">
        <v>325</v>
      </c>
      <c r="AN38" s="39">
        <f>IFERROR(INDEX(Vedligehold!O:O,MATCH(A38,Vedligehold!D:D,0),1),0)</f>
        <v>0</v>
      </c>
    </row>
    <row r="39" spans="1:40">
      <c r="A39" s="1" t="s">
        <v>223</v>
      </c>
      <c r="B39" s="1" t="s">
        <v>224</v>
      </c>
      <c r="C39" s="7">
        <v>4720</v>
      </c>
      <c r="D39" s="41" t="s">
        <v>42</v>
      </c>
      <c r="E39" s="1"/>
      <c r="F39" s="1"/>
      <c r="G39" s="1"/>
      <c r="H39" s="1"/>
      <c r="I39">
        <v>11909</v>
      </c>
      <c r="J39" s="35" t="s">
        <v>136</v>
      </c>
      <c r="K39">
        <v>2016</v>
      </c>
      <c r="L39"/>
      <c r="M39" s="1" t="s">
        <v>43</v>
      </c>
      <c r="N39" s="1" t="s">
        <v>225</v>
      </c>
      <c r="O39" s="2"/>
      <c r="P39" s="1"/>
      <c r="Q39" s="3">
        <v>12.052133</v>
      </c>
      <c r="R39" s="3">
        <v>55.114790999999997</v>
      </c>
      <c r="S39" s="1" t="s">
        <v>39</v>
      </c>
      <c r="T39" s="2"/>
      <c r="U39" s="4"/>
      <c r="V39" s="1" t="s">
        <v>54</v>
      </c>
      <c r="W39" s="1" t="s">
        <v>55</v>
      </c>
      <c r="X39" s="1" t="s">
        <v>79</v>
      </c>
      <c r="Y39" s="1" t="s">
        <v>80</v>
      </c>
      <c r="Z39" s="1" t="s">
        <v>81</v>
      </c>
      <c r="AA39" s="1" t="s">
        <v>49</v>
      </c>
      <c r="AB39" s="1" t="s">
        <v>39</v>
      </c>
      <c r="AC39" s="4">
        <v>4200</v>
      </c>
      <c r="AD39" s="4">
        <v>3571</v>
      </c>
      <c r="AE39" s="4"/>
      <c r="AF39" s="4">
        <v>629</v>
      </c>
      <c r="AG39" s="9">
        <v>629</v>
      </c>
      <c r="AH39" s="4">
        <v>173</v>
      </c>
      <c r="AI39" s="4"/>
      <c r="AJ39" s="4">
        <v>802</v>
      </c>
      <c r="AK39" s="4"/>
      <c r="AL39">
        <v>2009</v>
      </c>
      <c r="AM39">
        <v>329</v>
      </c>
      <c r="AN39" s="39">
        <f>IFERROR(INDEX(Vedligehold!O:O,MATCH(A39,Vedligehold!D:D,0),1),0)</f>
        <v>10800</v>
      </c>
    </row>
    <row r="40" spans="1:40">
      <c r="A40" s="1" t="s">
        <v>226</v>
      </c>
      <c r="B40" s="1" t="s">
        <v>227</v>
      </c>
      <c r="C40" s="7">
        <v>4735</v>
      </c>
      <c r="D40" s="41" t="s">
        <v>118</v>
      </c>
      <c r="E40" s="1"/>
      <c r="F40" s="1"/>
      <c r="G40" s="1"/>
      <c r="H40" s="1"/>
      <c r="I40">
        <v>1732</v>
      </c>
      <c r="J40" s="35" t="s">
        <v>38</v>
      </c>
      <c r="K40">
        <v>2016</v>
      </c>
      <c r="L40"/>
      <c r="M40" s="1" t="s">
        <v>228</v>
      </c>
      <c r="N40" s="1" t="s">
        <v>229</v>
      </c>
      <c r="O40" s="2">
        <v>42922</v>
      </c>
      <c r="P40" s="1"/>
      <c r="Q40" s="3">
        <v>12.03707</v>
      </c>
      <c r="R40" s="3">
        <v>55.040320999999999</v>
      </c>
      <c r="S40" s="1" t="s">
        <v>39</v>
      </c>
      <c r="T40" s="2"/>
      <c r="U40" s="4">
        <v>0</v>
      </c>
      <c r="V40" s="1" t="s">
        <v>78</v>
      </c>
      <c r="W40" s="1" t="s">
        <v>55</v>
      </c>
      <c r="X40" s="1" t="s">
        <v>79</v>
      </c>
      <c r="Y40" s="1" t="s">
        <v>80</v>
      </c>
      <c r="Z40" s="1" t="s">
        <v>81</v>
      </c>
      <c r="AA40" s="1" t="s">
        <v>49</v>
      </c>
      <c r="AB40" s="1" t="s">
        <v>39</v>
      </c>
      <c r="AC40" s="4">
        <v>7062</v>
      </c>
      <c r="AD40" s="4">
        <v>6614</v>
      </c>
      <c r="AE40" s="4"/>
      <c r="AF40" s="4">
        <v>448</v>
      </c>
      <c r="AG40" s="9">
        <v>398</v>
      </c>
      <c r="AH40" s="4">
        <v>116</v>
      </c>
      <c r="AI40" s="4">
        <v>80</v>
      </c>
      <c r="AJ40" s="4">
        <v>594</v>
      </c>
      <c r="AK40" s="4">
        <v>514</v>
      </c>
      <c r="AL40">
        <v>2009</v>
      </c>
      <c r="AM40">
        <v>20</v>
      </c>
      <c r="AN40" s="39">
        <f>IFERROR(INDEX(Vedligehold!O:O,MATCH(A40,Vedligehold!D:D,0),1),0)</f>
        <v>1438000</v>
      </c>
    </row>
    <row r="41" spans="1:40">
      <c r="A41" s="1" t="s">
        <v>230</v>
      </c>
      <c r="B41" s="1" t="s">
        <v>231</v>
      </c>
      <c r="C41" s="7">
        <v>4780</v>
      </c>
      <c r="D41" s="41" t="s">
        <v>202</v>
      </c>
      <c r="E41" s="1"/>
      <c r="F41" s="1"/>
      <c r="G41" s="1"/>
      <c r="H41" s="1"/>
      <c r="I41">
        <v>3315</v>
      </c>
      <c r="J41" s="35" t="s">
        <v>136</v>
      </c>
      <c r="K41">
        <v>2017</v>
      </c>
      <c r="L41"/>
      <c r="M41" s="1" t="s">
        <v>203</v>
      </c>
      <c r="N41" s="1" t="s">
        <v>232</v>
      </c>
      <c r="O41" s="2"/>
      <c r="P41" s="1"/>
      <c r="Q41" s="3">
        <v>12.2797739</v>
      </c>
      <c r="R41" s="3">
        <v>54.999478199999999</v>
      </c>
      <c r="S41" s="1" t="s">
        <v>39</v>
      </c>
      <c r="T41" s="2"/>
      <c r="U41" s="4"/>
      <c r="V41" s="1" t="s">
        <v>78</v>
      </c>
      <c r="W41" s="1" t="s">
        <v>39</v>
      </c>
      <c r="X41" s="1" t="s">
        <v>79</v>
      </c>
      <c r="Y41" s="1" t="s">
        <v>80</v>
      </c>
      <c r="Z41" s="1" t="s">
        <v>81</v>
      </c>
      <c r="AA41" s="1" t="s">
        <v>67</v>
      </c>
      <c r="AB41" s="1" t="s">
        <v>39</v>
      </c>
      <c r="AC41" s="4">
        <v>9984</v>
      </c>
      <c r="AD41" s="4">
        <v>7566</v>
      </c>
      <c r="AE41" s="4"/>
      <c r="AF41" s="4">
        <v>2418</v>
      </c>
      <c r="AG41" s="9">
        <v>2418</v>
      </c>
      <c r="AH41" s="4"/>
      <c r="AI41" s="4"/>
      <c r="AJ41" s="4">
        <v>2418</v>
      </c>
      <c r="AK41" s="4"/>
      <c r="AL41">
        <v>2007</v>
      </c>
      <c r="AM41">
        <v>277</v>
      </c>
      <c r="AN41" s="39">
        <f>IFERROR(INDEX(Vedligehold!O:O,MATCH(A41,Vedligehold!D:D,0),1),0)</f>
        <v>350000</v>
      </c>
    </row>
    <row r="42" spans="1:40">
      <c r="A42" s="1" t="s">
        <v>233</v>
      </c>
      <c r="B42" s="1" t="s">
        <v>234</v>
      </c>
      <c r="C42" s="7">
        <v>4720</v>
      </c>
      <c r="D42" s="41" t="s">
        <v>42</v>
      </c>
      <c r="E42" s="1"/>
      <c r="F42" s="1"/>
      <c r="G42" s="1"/>
      <c r="H42" s="1"/>
      <c r="I42">
        <v>26466</v>
      </c>
      <c r="J42" s="35" t="s">
        <v>106</v>
      </c>
      <c r="K42">
        <v>2016</v>
      </c>
      <c r="L42"/>
      <c r="M42" s="1" t="s">
        <v>43</v>
      </c>
      <c r="N42" s="1" t="s">
        <v>235</v>
      </c>
      <c r="O42" s="2"/>
      <c r="P42" s="1"/>
      <c r="Q42" s="3">
        <v>12.0452017</v>
      </c>
      <c r="R42" s="3">
        <v>55.116967000000002</v>
      </c>
      <c r="S42" s="1" t="s">
        <v>39</v>
      </c>
      <c r="T42" s="2"/>
      <c r="U42" s="4"/>
      <c r="V42" s="1" t="s">
        <v>236</v>
      </c>
      <c r="W42" s="1" t="s">
        <v>39</v>
      </c>
      <c r="X42" s="1" t="s">
        <v>79</v>
      </c>
      <c r="Y42" s="1" t="s">
        <v>80</v>
      </c>
      <c r="Z42" s="1" t="s">
        <v>81</v>
      </c>
      <c r="AA42" s="1" t="s">
        <v>67</v>
      </c>
      <c r="AB42" s="1" t="s">
        <v>39</v>
      </c>
      <c r="AC42" s="4">
        <v>3007</v>
      </c>
      <c r="AD42" s="4">
        <v>2265</v>
      </c>
      <c r="AE42" s="4"/>
      <c r="AF42" s="4">
        <v>742</v>
      </c>
      <c r="AG42" s="9">
        <v>742</v>
      </c>
      <c r="AH42" s="4"/>
      <c r="AI42" s="4"/>
      <c r="AJ42" s="4">
        <v>742</v>
      </c>
      <c r="AK42" s="4"/>
      <c r="AL42">
        <v>2013</v>
      </c>
      <c r="AM42">
        <v>317</v>
      </c>
      <c r="AN42" s="39">
        <f>IFERROR(INDEX(Vedligehold!O:O,MATCH(A42,Vedligehold!D:D,0),1),0)</f>
        <v>6000</v>
      </c>
    </row>
    <row r="43" spans="1:40">
      <c r="A43" s="1" t="s">
        <v>237</v>
      </c>
      <c r="B43" s="1" t="s">
        <v>238</v>
      </c>
      <c r="C43" s="7">
        <v>4760</v>
      </c>
      <c r="D43" s="41" t="s">
        <v>91</v>
      </c>
      <c r="E43" s="1"/>
      <c r="F43" s="1"/>
      <c r="G43" s="1"/>
      <c r="H43" s="1"/>
      <c r="I43">
        <v>21418</v>
      </c>
      <c r="J43" s="35" t="s">
        <v>39</v>
      </c>
      <c r="K43"/>
      <c r="L43"/>
      <c r="M43" s="1" t="s">
        <v>160</v>
      </c>
      <c r="N43" s="1" t="s">
        <v>94</v>
      </c>
      <c r="O43" s="2"/>
      <c r="P43" s="1"/>
      <c r="Q43" s="3">
        <v>11.911072799999999</v>
      </c>
      <c r="R43" s="3">
        <v>55.0001155</v>
      </c>
      <c r="S43" s="1" t="s">
        <v>39</v>
      </c>
      <c r="T43" s="2"/>
      <c r="U43" s="4"/>
      <c r="V43" s="1" t="s">
        <v>39</v>
      </c>
      <c r="W43" s="1" t="s">
        <v>39</v>
      </c>
      <c r="X43" s="1" t="s">
        <v>79</v>
      </c>
      <c r="Y43" s="1" t="s">
        <v>80</v>
      </c>
      <c r="Z43" s="1" t="s">
        <v>81</v>
      </c>
      <c r="AA43" s="1" t="s">
        <v>88</v>
      </c>
      <c r="AB43" s="1" t="s">
        <v>39</v>
      </c>
      <c r="AC43" s="4"/>
      <c r="AD43" s="4"/>
      <c r="AE43" s="4"/>
      <c r="AF43" s="4"/>
      <c r="AH43" s="4"/>
      <c r="AI43" s="4"/>
      <c r="AJ43" s="4"/>
      <c r="AK43" s="4"/>
      <c r="AM43">
        <v>302</v>
      </c>
      <c r="AN43" s="39">
        <f>IFERROR(INDEX(Vedligehold!O:O,MATCH(A43,Vedligehold!D:D,0),1),0)</f>
        <v>0</v>
      </c>
    </row>
    <row r="44" spans="1:40">
      <c r="A44" s="1" t="s">
        <v>239</v>
      </c>
      <c r="B44" s="1" t="s">
        <v>240</v>
      </c>
      <c r="C44" s="7">
        <v>4720</v>
      </c>
      <c r="D44" s="41" t="s">
        <v>42</v>
      </c>
      <c r="E44" s="1"/>
      <c r="F44" s="1"/>
      <c r="G44" s="1"/>
      <c r="H44" s="1"/>
      <c r="I44">
        <v>12996</v>
      </c>
      <c r="J44" s="35" t="s">
        <v>52</v>
      </c>
      <c r="K44">
        <v>2016</v>
      </c>
      <c r="L44"/>
      <c r="M44" s="1" t="s">
        <v>241</v>
      </c>
      <c r="N44" s="1" t="s">
        <v>242</v>
      </c>
      <c r="O44" s="2"/>
      <c r="P44" s="1"/>
      <c r="Q44" s="3">
        <v>12.0399739</v>
      </c>
      <c r="R44" s="3">
        <v>55.116773899999998</v>
      </c>
      <c r="S44" s="1" t="s">
        <v>39</v>
      </c>
      <c r="T44" s="2"/>
      <c r="U44" s="4">
        <v>0</v>
      </c>
      <c r="V44" s="1" t="s">
        <v>55</v>
      </c>
      <c r="W44" s="1" t="s">
        <v>78</v>
      </c>
      <c r="X44" s="1" t="s">
        <v>79</v>
      </c>
      <c r="Y44" s="1" t="s">
        <v>80</v>
      </c>
      <c r="Z44" s="1" t="s">
        <v>81</v>
      </c>
      <c r="AA44" s="1" t="s">
        <v>49</v>
      </c>
      <c r="AB44" s="1" t="s">
        <v>39</v>
      </c>
      <c r="AC44" s="4">
        <v>4774</v>
      </c>
      <c r="AD44" s="4">
        <v>3316</v>
      </c>
      <c r="AE44" s="4"/>
      <c r="AF44" s="4">
        <v>1458</v>
      </c>
      <c r="AG44" s="9">
        <v>1444</v>
      </c>
      <c r="AH44" s="4"/>
      <c r="AI44" s="4"/>
      <c r="AJ44" s="4">
        <v>1444</v>
      </c>
      <c r="AK44" s="4"/>
      <c r="AL44">
        <v>2009</v>
      </c>
      <c r="AM44">
        <v>128</v>
      </c>
      <c r="AN44" s="39">
        <f>IFERROR(INDEX(Vedligehold!O:O,MATCH(A44,Vedligehold!D:D,0),1),0)</f>
        <v>723300</v>
      </c>
    </row>
    <row r="45" spans="1:40">
      <c r="A45" s="1" t="s">
        <v>243</v>
      </c>
      <c r="B45" s="1" t="s">
        <v>244</v>
      </c>
      <c r="C45" s="7">
        <v>4735</v>
      </c>
      <c r="D45" s="41" t="s">
        <v>118</v>
      </c>
      <c r="E45" s="1"/>
      <c r="F45" s="1"/>
      <c r="G45" s="1"/>
      <c r="H45" s="1"/>
      <c r="I45">
        <v>123</v>
      </c>
      <c r="J45" s="35" t="s">
        <v>61</v>
      </c>
      <c r="K45">
        <v>2016</v>
      </c>
      <c r="L45"/>
      <c r="M45" s="1" t="s">
        <v>119</v>
      </c>
      <c r="N45" s="1" t="s">
        <v>245</v>
      </c>
      <c r="O45" s="2"/>
      <c r="P45" s="1"/>
      <c r="Q45" s="3">
        <v>12.0553233</v>
      </c>
      <c r="R45" s="3">
        <v>55.047550999999999</v>
      </c>
      <c r="S45" s="1" t="s">
        <v>39</v>
      </c>
      <c r="T45" s="2"/>
      <c r="U45" s="4">
        <v>0</v>
      </c>
      <c r="V45" s="1" t="s">
        <v>55</v>
      </c>
      <c r="W45" s="1" t="s">
        <v>39</v>
      </c>
      <c r="X45" s="1" t="s">
        <v>64</v>
      </c>
      <c r="Y45" s="1" t="s">
        <v>65</v>
      </c>
      <c r="Z45" s="1" t="s">
        <v>66</v>
      </c>
      <c r="AA45" s="1" t="s">
        <v>49</v>
      </c>
      <c r="AB45" s="1" t="s">
        <v>39</v>
      </c>
      <c r="AC45" s="4">
        <v>1391</v>
      </c>
      <c r="AD45" s="4">
        <v>1107</v>
      </c>
      <c r="AE45" s="4">
        <v>192</v>
      </c>
      <c r="AF45" s="4">
        <v>102</v>
      </c>
      <c r="AG45" s="9">
        <v>74</v>
      </c>
      <c r="AH45" s="4">
        <v>48</v>
      </c>
      <c r="AI45" s="4">
        <v>7</v>
      </c>
      <c r="AJ45" s="4">
        <v>129</v>
      </c>
      <c r="AK45" s="4">
        <v>112</v>
      </c>
      <c r="AL45">
        <v>2018</v>
      </c>
      <c r="AM45">
        <v>2</v>
      </c>
      <c r="AN45" s="39">
        <f>IFERROR(INDEX(Vedligehold!O:O,MATCH(A45,Vedligehold!D:D,0),1),0)</f>
        <v>898800</v>
      </c>
    </row>
    <row r="46" spans="1:40">
      <c r="A46" s="1" t="s">
        <v>246</v>
      </c>
      <c r="B46" s="1" t="s">
        <v>247</v>
      </c>
      <c r="C46" s="7">
        <v>4760</v>
      </c>
      <c r="D46" s="41" t="s">
        <v>91</v>
      </c>
      <c r="E46" s="1"/>
      <c r="F46" s="1"/>
      <c r="G46" s="1"/>
      <c r="H46" s="1"/>
      <c r="I46">
        <v>18431</v>
      </c>
      <c r="J46" s="35" t="s">
        <v>52</v>
      </c>
      <c r="K46">
        <v>2016</v>
      </c>
      <c r="L46"/>
      <c r="M46" s="1" t="s">
        <v>248</v>
      </c>
      <c r="N46" s="1" t="s">
        <v>249</v>
      </c>
      <c r="O46" s="2"/>
      <c r="P46" s="1"/>
      <c r="Q46" s="3">
        <v>11.971807999999999</v>
      </c>
      <c r="R46" s="3">
        <v>55.001935000000003</v>
      </c>
      <c r="S46" s="1" t="s">
        <v>39</v>
      </c>
      <c r="T46" s="2"/>
      <c r="U46" s="4">
        <v>0</v>
      </c>
      <c r="V46" s="1" t="s">
        <v>78</v>
      </c>
      <c r="W46" s="1" t="s">
        <v>55</v>
      </c>
      <c r="X46" s="1" t="s">
        <v>148</v>
      </c>
      <c r="Y46" s="1" t="s">
        <v>57</v>
      </c>
      <c r="Z46" s="1" t="s">
        <v>149</v>
      </c>
      <c r="AA46" s="1" t="s">
        <v>49</v>
      </c>
      <c r="AB46" s="1" t="s">
        <v>39</v>
      </c>
      <c r="AC46" s="4">
        <v>6205</v>
      </c>
      <c r="AD46" s="4">
        <v>5517</v>
      </c>
      <c r="AE46" s="4"/>
      <c r="AF46" s="4">
        <v>688</v>
      </c>
      <c r="AG46" s="9">
        <v>890</v>
      </c>
      <c r="AH46" s="4"/>
      <c r="AI46" s="4"/>
      <c r="AJ46" s="4">
        <v>890</v>
      </c>
      <c r="AK46" s="4">
        <v>836</v>
      </c>
      <c r="AL46">
        <v>2009</v>
      </c>
      <c r="AM46">
        <v>184</v>
      </c>
      <c r="AN46" s="39">
        <f>IFERROR(INDEX(Vedligehold!O:O,MATCH(A46,Vedligehold!D:D,0),1),0)</f>
        <v>28500</v>
      </c>
    </row>
    <row r="47" spans="1:40">
      <c r="A47" s="1" t="s">
        <v>250</v>
      </c>
      <c r="B47" s="1" t="s">
        <v>251</v>
      </c>
      <c r="C47" s="7">
        <v>4792</v>
      </c>
      <c r="D47" s="41" t="s">
        <v>252</v>
      </c>
      <c r="E47" s="1"/>
      <c r="F47" s="1"/>
      <c r="G47" s="1"/>
      <c r="H47" s="1"/>
      <c r="I47">
        <v>6963</v>
      </c>
      <c r="J47" s="35" t="s">
        <v>52</v>
      </c>
      <c r="K47">
        <v>2016</v>
      </c>
      <c r="L47"/>
      <c r="M47" s="1" t="s">
        <v>253</v>
      </c>
      <c r="N47" s="1" t="s">
        <v>254</v>
      </c>
      <c r="O47" s="2"/>
      <c r="P47" s="1"/>
      <c r="Q47" s="3">
        <v>12.168549000000001</v>
      </c>
      <c r="R47" s="3">
        <v>54.916350999999999</v>
      </c>
      <c r="S47" s="1" t="s">
        <v>39</v>
      </c>
      <c r="T47" s="2"/>
      <c r="U47" s="4">
        <v>0</v>
      </c>
      <c r="V47" s="1" t="s">
        <v>55</v>
      </c>
      <c r="W47" s="1" t="s">
        <v>78</v>
      </c>
      <c r="X47" s="1" t="s">
        <v>148</v>
      </c>
      <c r="Y47" s="1" t="s">
        <v>57</v>
      </c>
      <c r="Z47" s="1" t="s">
        <v>149</v>
      </c>
      <c r="AA47" s="1" t="s">
        <v>49</v>
      </c>
      <c r="AB47" s="1" t="s">
        <v>39</v>
      </c>
      <c r="AC47" s="4">
        <v>3665</v>
      </c>
      <c r="AD47" s="4">
        <v>3075</v>
      </c>
      <c r="AE47" s="4"/>
      <c r="AF47" s="4">
        <v>590</v>
      </c>
      <c r="AG47" s="9">
        <v>540</v>
      </c>
      <c r="AH47" s="4"/>
      <c r="AI47" s="4"/>
      <c r="AJ47" s="4">
        <v>540</v>
      </c>
      <c r="AK47" s="4">
        <v>540</v>
      </c>
      <c r="AL47">
        <v>2009</v>
      </c>
      <c r="AM47">
        <v>73</v>
      </c>
      <c r="AN47" s="39">
        <f>IFERROR(INDEX(Vedligehold!O:O,MATCH(A47,Vedligehold!D:D,0),1),0)</f>
        <v>127500</v>
      </c>
    </row>
    <row r="48" spans="1:40">
      <c r="A48" s="1" t="s">
        <v>255</v>
      </c>
      <c r="B48" s="1" t="s">
        <v>256</v>
      </c>
      <c r="C48" s="7">
        <v>4760</v>
      </c>
      <c r="D48" s="41" t="s">
        <v>91</v>
      </c>
      <c r="E48" s="1"/>
      <c r="F48" s="1"/>
      <c r="G48" s="1"/>
      <c r="H48" s="1"/>
      <c r="I48">
        <v>24793</v>
      </c>
      <c r="J48" s="35" t="s">
        <v>128</v>
      </c>
      <c r="K48">
        <v>2016</v>
      </c>
      <c r="L48"/>
      <c r="M48" s="1" t="s">
        <v>257</v>
      </c>
      <c r="N48" s="1" t="s">
        <v>258</v>
      </c>
      <c r="O48" s="2"/>
      <c r="P48" s="1"/>
      <c r="Q48" s="3">
        <v>12.0020896</v>
      </c>
      <c r="R48" s="3">
        <v>54.968515500000002</v>
      </c>
      <c r="S48" s="1" t="s">
        <v>39</v>
      </c>
      <c r="T48" s="2"/>
      <c r="U48" s="4">
        <v>0</v>
      </c>
      <c r="V48" s="1" t="s">
        <v>45</v>
      </c>
      <c r="W48" s="1" t="s">
        <v>78</v>
      </c>
      <c r="X48" s="1" t="s">
        <v>46</v>
      </c>
      <c r="Y48" s="1" t="s">
        <v>47</v>
      </c>
      <c r="Z48" s="1" t="s">
        <v>48</v>
      </c>
      <c r="AA48" s="1" t="s">
        <v>49</v>
      </c>
      <c r="AB48" s="1" t="s">
        <v>39</v>
      </c>
      <c r="AC48" s="4">
        <v>28174</v>
      </c>
      <c r="AD48" s="4">
        <v>23234</v>
      </c>
      <c r="AE48" s="4">
        <v>4790</v>
      </c>
      <c r="AF48" s="4">
        <v>150</v>
      </c>
      <c r="AG48" s="9">
        <v>76</v>
      </c>
      <c r="AH48" s="4"/>
      <c r="AI48" s="4"/>
      <c r="AJ48" s="4">
        <v>76</v>
      </c>
      <c r="AK48" s="4"/>
      <c r="AL48">
        <v>2009</v>
      </c>
      <c r="AM48">
        <v>258</v>
      </c>
      <c r="AN48" s="39">
        <f>IFERROR(INDEX(Vedligehold!O:O,MATCH(A48,Vedligehold!D:D,0),1),0)</f>
        <v>76500</v>
      </c>
    </row>
    <row r="49" spans="1:40">
      <c r="A49" s="1" t="s">
        <v>259</v>
      </c>
      <c r="B49" s="1" t="s">
        <v>260</v>
      </c>
      <c r="C49" s="7">
        <v>4771</v>
      </c>
      <c r="D49" s="41" t="s">
        <v>261</v>
      </c>
      <c r="E49" s="1"/>
      <c r="F49" s="1"/>
      <c r="G49" s="1"/>
      <c r="H49" s="1"/>
      <c r="I49">
        <v>2260</v>
      </c>
      <c r="J49" s="35" t="s">
        <v>52</v>
      </c>
      <c r="K49">
        <v>2016</v>
      </c>
      <c r="L49"/>
      <c r="M49" s="1" t="s">
        <v>262</v>
      </c>
      <c r="N49" s="1" t="s">
        <v>263</v>
      </c>
      <c r="O49" s="2"/>
      <c r="P49" s="1"/>
      <c r="Q49" s="3">
        <v>12.1594616</v>
      </c>
      <c r="R49" s="3">
        <v>54.9967799</v>
      </c>
      <c r="S49" s="1" t="s">
        <v>39</v>
      </c>
      <c r="T49" s="2"/>
      <c r="U49" s="4"/>
      <c r="V49" s="1" t="s">
        <v>55</v>
      </c>
      <c r="W49" s="1" t="s">
        <v>78</v>
      </c>
      <c r="X49" s="1" t="s">
        <v>264</v>
      </c>
      <c r="Y49" s="1" t="s">
        <v>57</v>
      </c>
      <c r="Z49" s="1" t="s">
        <v>265</v>
      </c>
      <c r="AA49" s="1" t="s">
        <v>49</v>
      </c>
      <c r="AB49" s="1" t="s">
        <v>39</v>
      </c>
      <c r="AC49" s="4">
        <v>10913</v>
      </c>
      <c r="AD49" s="4">
        <v>10184</v>
      </c>
      <c r="AE49" s="4"/>
      <c r="AF49" s="4">
        <v>729</v>
      </c>
      <c r="AG49" s="9">
        <v>963</v>
      </c>
      <c r="AH49" s="4">
        <v>287</v>
      </c>
      <c r="AI49" s="4"/>
      <c r="AJ49" s="4">
        <v>995</v>
      </c>
      <c r="AK49" s="4"/>
      <c r="AL49">
        <v>2009</v>
      </c>
      <c r="AM49">
        <v>283</v>
      </c>
      <c r="AN49" s="39">
        <f>IFERROR(INDEX(Vedligehold!O:O,MATCH(A49,Vedligehold!D:D,0),1),0)</f>
        <v>2851500</v>
      </c>
    </row>
    <row r="50" spans="1:40">
      <c r="A50" s="1" t="s">
        <v>266</v>
      </c>
      <c r="B50" s="1" t="s">
        <v>267</v>
      </c>
      <c r="C50" s="7">
        <v>4792</v>
      </c>
      <c r="D50" s="41" t="s">
        <v>252</v>
      </c>
      <c r="E50" s="1"/>
      <c r="F50" s="1"/>
      <c r="G50" s="1"/>
      <c r="H50" s="1"/>
      <c r="I50">
        <v>10174</v>
      </c>
      <c r="J50" s="35" t="s">
        <v>39</v>
      </c>
      <c r="K50"/>
      <c r="L50"/>
      <c r="M50" s="1" t="s">
        <v>253</v>
      </c>
      <c r="N50" s="1" t="s">
        <v>268</v>
      </c>
      <c r="O50" s="2"/>
      <c r="P50" s="1"/>
      <c r="Q50" s="3">
        <v>12.167462</v>
      </c>
      <c r="R50" s="3">
        <v>54.918205</v>
      </c>
      <c r="S50" s="1" t="s">
        <v>39</v>
      </c>
      <c r="T50" s="2"/>
      <c r="U50" s="4"/>
      <c r="V50" s="1" t="s">
        <v>39</v>
      </c>
      <c r="W50" s="1" t="s">
        <v>39</v>
      </c>
      <c r="X50" s="1" t="s">
        <v>64</v>
      </c>
      <c r="Y50" s="1" t="s">
        <v>65</v>
      </c>
      <c r="Z50" s="1" t="s">
        <v>66</v>
      </c>
      <c r="AA50" s="1" t="s">
        <v>88</v>
      </c>
      <c r="AB50" s="1" t="s">
        <v>39</v>
      </c>
      <c r="AC50" s="4"/>
      <c r="AD50" s="4"/>
      <c r="AE50" s="4"/>
      <c r="AF50" s="4">
        <v>1450</v>
      </c>
      <c r="AG50" s="9">
        <v>3520</v>
      </c>
      <c r="AH50" s="4"/>
      <c r="AI50" s="4"/>
      <c r="AJ50" s="4">
        <v>3520</v>
      </c>
      <c r="AK50" s="4"/>
      <c r="AL50">
        <v>2009</v>
      </c>
      <c r="AM50">
        <v>288</v>
      </c>
      <c r="AN50" s="39">
        <f>IFERROR(INDEX(Vedligehold!O:O,MATCH(A50,Vedligehold!D:D,0),1),0)</f>
        <v>0</v>
      </c>
    </row>
    <row r="51" spans="1:40">
      <c r="A51" s="1" t="s">
        <v>269</v>
      </c>
      <c r="B51" s="1" t="s">
        <v>270</v>
      </c>
      <c r="C51" s="7">
        <v>4780</v>
      </c>
      <c r="D51" s="41" t="s">
        <v>202</v>
      </c>
      <c r="E51" s="1"/>
      <c r="F51" s="1"/>
      <c r="G51" s="1"/>
      <c r="H51" s="1"/>
      <c r="I51">
        <v>9806</v>
      </c>
      <c r="J51" s="35" t="s">
        <v>61</v>
      </c>
      <c r="K51">
        <v>2016</v>
      </c>
      <c r="L51"/>
      <c r="M51" s="1" t="s">
        <v>271</v>
      </c>
      <c r="N51" s="1" t="s">
        <v>272</v>
      </c>
      <c r="O51" s="2"/>
      <c r="P51" s="1"/>
      <c r="Q51" s="3">
        <v>12.271939100000001</v>
      </c>
      <c r="R51" s="3">
        <v>54.978203000000001</v>
      </c>
      <c r="S51" s="1" t="s">
        <v>39</v>
      </c>
      <c r="T51" s="2"/>
      <c r="U51" s="4">
        <v>0</v>
      </c>
      <c r="V51" s="1" t="s">
        <v>55</v>
      </c>
      <c r="W51" s="1" t="s">
        <v>39</v>
      </c>
      <c r="X51" s="1" t="s">
        <v>198</v>
      </c>
      <c r="Y51" s="1" t="s">
        <v>273</v>
      </c>
      <c r="Z51" s="1" t="s">
        <v>274</v>
      </c>
      <c r="AA51" s="1" t="s">
        <v>49</v>
      </c>
      <c r="AB51" s="1" t="s">
        <v>39</v>
      </c>
      <c r="AC51" s="4">
        <v>2404</v>
      </c>
      <c r="AD51" s="4">
        <v>2135</v>
      </c>
      <c r="AE51" s="4"/>
      <c r="AF51" s="4">
        <v>269</v>
      </c>
      <c r="AG51" s="9">
        <v>269</v>
      </c>
      <c r="AH51" s="4"/>
      <c r="AI51" s="4"/>
      <c r="AJ51" s="4">
        <v>269</v>
      </c>
      <c r="AK51" s="4">
        <v>228</v>
      </c>
      <c r="AL51">
        <v>2009</v>
      </c>
      <c r="AM51">
        <v>84</v>
      </c>
      <c r="AN51" s="39">
        <f>IFERROR(INDEX(Vedligehold!O:O,MATCH(A51,Vedligehold!D:D,0),1),0)</f>
        <v>0</v>
      </c>
    </row>
    <row r="52" spans="1:40">
      <c r="A52" s="1" t="s">
        <v>275</v>
      </c>
      <c r="B52" s="1" t="s">
        <v>276</v>
      </c>
      <c r="C52" s="7">
        <v>4760</v>
      </c>
      <c r="D52" s="41" t="s">
        <v>91</v>
      </c>
      <c r="E52" s="1"/>
      <c r="F52" s="1"/>
      <c r="G52" s="1"/>
      <c r="H52" s="1"/>
      <c r="I52">
        <v>22045</v>
      </c>
      <c r="J52" s="35" t="s">
        <v>61</v>
      </c>
      <c r="K52">
        <v>2016</v>
      </c>
      <c r="L52"/>
      <c r="M52" s="1" t="s">
        <v>277</v>
      </c>
      <c r="N52" s="1" t="s">
        <v>278</v>
      </c>
      <c r="O52" s="2"/>
      <c r="P52" s="1"/>
      <c r="Q52" s="3">
        <v>11.883494300000001</v>
      </c>
      <c r="R52" s="3">
        <v>55.033047699999997</v>
      </c>
      <c r="S52" s="1" t="s">
        <v>39</v>
      </c>
      <c r="T52" s="2"/>
      <c r="U52" s="4">
        <v>0</v>
      </c>
      <c r="V52" s="1" t="s">
        <v>78</v>
      </c>
      <c r="W52" s="1" t="s">
        <v>55</v>
      </c>
      <c r="X52" s="1" t="s">
        <v>198</v>
      </c>
      <c r="Y52" s="1" t="s">
        <v>273</v>
      </c>
      <c r="Z52" s="1" t="s">
        <v>274</v>
      </c>
      <c r="AA52" s="1" t="s">
        <v>49</v>
      </c>
      <c r="AB52" s="1" t="s">
        <v>39</v>
      </c>
      <c r="AC52" s="4">
        <v>4402</v>
      </c>
      <c r="AD52" s="4">
        <v>3857</v>
      </c>
      <c r="AE52" s="4"/>
      <c r="AF52" s="4">
        <v>545</v>
      </c>
      <c r="AG52" s="9">
        <v>545</v>
      </c>
      <c r="AH52" s="4"/>
      <c r="AI52" s="4">
        <v>201</v>
      </c>
      <c r="AJ52" s="4">
        <v>746</v>
      </c>
      <c r="AK52" s="4">
        <v>765</v>
      </c>
      <c r="AL52">
        <v>2009</v>
      </c>
      <c r="AM52">
        <v>236</v>
      </c>
      <c r="AN52" s="39">
        <f>IFERROR(INDEX(Vedligehold!O:O,MATCH(A52,Vedligehold!D:D,0),1),0)</f>
        <v>1078250</v>
      </c>
    </row>
    <row r="53" spans="1:40">
      <c r="A53" s="1" t="s">
        <v>279</v>
      </c>
      <c r="B53" s="1" t="s">
        <v>280</v>
      </c>
      <c r="C53" s="7">
        <v>4780</v>
      </c>
      <c r="D53" s="41" t="s">
        <v>202</v>
      </c>
      <c r="E53" s="1"/>
      <c r="F53" s="1"/>
      <c r="G53" s="1"/>
      <c r="H53" s="1"/>
      <c r="I53">
        <v>9070</v>
      </c>
      <c r="J53" s="35" t="s">
        <v>38</v>
      </c>
      <c r="K53">
        <v>2017</v>
      </c>
      <c r="L53"/>
      <c r="M53" s="1" t="s">
        <v>271</v>
      </c>
      <c r="N53" s="1" t="s">
        <v>281</v>
      </c>
      <c r="O53" s="2"/>
      <c r="P53" s="1"/>
      <c r="Q53" s="3">
        <v>12.2737809</v>
      </c>
      <c r="R53" s="3">
        <v>54.975672000000003</v>
      </c>
      <c r="S53" s="1" t="s">
        <v>39</v>
      </c>
      <c r="T53" s="2"/>
      <c r="U53" s="4">
        <v>0</v>
      </c>
      <c r="V53" s="1" t="s">
        <v>55</v>
      </c>
      <c r="W53" s="1" t="s">
        <v>78</v>
      </c>
      <c r="X53" s="1" t="s">
        <v>46</v>
      </c>
      <c r="Y53" s="1" t="s">
        <v>47</v>
      </c>
      <c r="Z53" s="1" t="s">
        <v>48</v>
      </c>
      <c r="AA53" s="1" t="s">
        <v>49</v>
      </c>
      <c r="AB53" s="1" t="s">
        <v>39</v>
      </c>
      <c r="AC53" s="4">
        <v>5975</v>
      </c>
      <c r="AD53" s="4">
        <v>4982</v>
      </c>
      <c r="AE53" s="4"/>
      <c r="AF53" s="4">
        <v>993</v>
      </c>
      <c r="AG53" s="9">
        <v>1292</v>
      </c>
      <c r="AH53" s="4">
        <v>61</v>
      </c>
      <c r="AI53" s="4">
        <v>426</v>
      </c>
      <c r="AJ53" s="4">
        <v>1779</v>
      </c>
      <c r="AK53" s="4"/>
      <c r="AL53">
        <v>2009</v>
      </c>
      <c r="AM53">
        <v>322</v>
      </c>
      <c r="AN53" s="39">
        <f>IFERROR(INDEX(Vedligehold!O:O,MATCH(A53,Vedligehold!D:D,0),1),0)</f>
        <v>2904500</v>
      </c>
    </row>
    <row r="54" spans="1:40">
      <c r="A54" s="1" t="s">
        <v>282</v>
      </c>
      <c r="B54" s="1" t="s">
        <v>283</v>
      </c>
      <c r="C54" s="7">
        <v>4760</v>
      </c>
      <c r="D54" s="41" t="s">
        <v>91</v>
      </c>
      <c r="E54" s="1"/>
      <c r="F54" s="1"/>
      <c r="G54" s="1"/>
      <c r="H54" s="1"/>
      <c r="I54">
        <v>16957</v>
      </c>
      <c r="J54" s="35" t="s">
        <v>52</v>
      </c>
      <c r="K54">
        <v>2017</v>
      </c>
      <c r="L54"/>
      <c r="M54" s="1" t="s">
        <v>137</v>
      </c>
      <c r="N54" s="1" t="s">
        <v>284</v>
      </c>
      <c r="O54" s="2"/>
      <c r="P54" s="1"/>
      <c r="Q54" s="3">
        <v>11.9092369</v>
      </c>
      <c r="R54" s="3">
        <v>55.015197999999998</v>
      </c>
      <c r="S54" s="1" t="s">
        <v>39</v>
      </c>
      <c r="T54" s="2"/>
      <c r="U54" s="4">
        <v>0</v>
      </c>
      <c r="V54" s="1" t="s">
        <v>45</v>
      </c>
      <c r="W54" s="1" t="s">
        <v>55</v>
      </c>
      <c r="X54" s="1" t="s">
        <v>58</v>
      </c>
      <c r="Y54" s="1" t="s">
        <v>57</v>
      </c>
      <c r="Z54" s="1" t="s">
        <v>58</v>
      </c>
      <c r="AA54" s="1" t="s">
        <v>49</v>
      </c>
      <c r="AB54" s="1" t="s">
        <v>39</v>
      </c>
      <c r="AC54" s="4">
        <v>68698</v>
      </c>
      <c r="AD54" s="4">
        <v>54497</v>
      </c>
      <c r="AE54" s="4"/>
      <c r="AF54" s="4">
        <v>14257</v>
      </c>
      <c r="AG54" s="9">
        <v>14283</v>
      </c>
      <c r="AH54" s="4"/>
      <c r="AI54" s="4">
        <v>4300</v>
      </c>
      <c r="AJ54" s="4">
        <v>18583</v>
      </c>
      <c r="AK54" s="4"/>
      <c r="AL54">
        <v>2009</v>
      </c>
      <c r="AM54">
        <v>171</v>
      </c>
      <c r="AN54" s="39">
        <f>IFERROR(INDEX(Vedligehold!O:O,MATCH(A54,Vedligehold!D:D,0),1),0)</f>
        <v>424000</v>
      </c>
    </row>
    <row r="55" spans="1:40">
      <c r="A55" s="1" t="s">
        <v>285</v>
      </c>
      <c r="B55" s="1" t="s">
        <v>286</v>
      </c>
      <c r="C55" s="7">
        <v>4760</v>
      </c>
      <c r="D55" s="41" t="s">
        <v>91</v>
      </c>
      <c r="E55" s="1"/>
      <c r="F55" s="1"/>
      <c r="G55" s="1"/>
      <c r="H55" s="1"/>
      <c r="I55">
        <v>21097</v>
      </c>
      <c r="J55" s="35" t="s">
        <v>52</v>
      </c>
      <c r="K55">
        <v>2017</v>
      </c>
      <c r="L55"/>
      <c r="M55" s="1" t="s">
        <v>277</v>
      </c>
      <c r="N55" s="1" t="s">
        <v>287</v>
      </c>
      <c r="O55" s="2">
        <v>42115</v>
      </c>
      <c r="P55" s="1"/>
      <c r="Q55" s="3">
        <v>11.879941000000001</v>
      </c>
      <c r="R55" s="3">
        <v>55.038209000000002</v>
      </c>
      <c r="S55" s="1" t="s">
        <v>39</v>
      </c>
      <c r="T55" s="2"/>
      <c r="U55" s="4">
        <v>0</v>
      </c>
      <c r="V55" s="1" t="s">
        <v>45</v>
      </c>
      <c r="W55" s="1" t="s">
        <v>55</v>
      </c>
      <c r="X55" s="1" t="s">
        <v>58</v>
      </c>
      <c r="Y55" s="1" t="s">
        <v>57</v>
      </c>
      <c r="Z55" s="1" t="s">
        <v>58</v>
      </c>
      <c r="AA55" s="1" t="s">
        <v>49</v>
      </c>
      <c r="AB55" s="1" t="s">
        <v>39</v>
      </c>
      <c r="AC55" s="4">
        <v>54293</v>
      </c>
      <c r="AD55" s="4">
        <v>48080</v>
      </c>
      <c r="AE55" s="4"/>
      <c r="AF55" s="4">
        <v>6213</v>
      </c>
      <c r="AG55" s="9">
        <v>6628</v>
      </c>
      <c r="AH55" s="4"/>
      <c r="AI55" s="4">
        <v>1635</v>
      </c>
      <c r="AJ55" s="4">
        <v>8263</v>
      </c>
      <c r="AK55" s="4">
        <v>6992</v>
      </c>
      <c r="AL55">
        <v>2009</v>
      </c>
      <c r="AM55">
        <v>224</v>
      </c>
      <c r="AN55" s="39">
        <f>IFERROR(INDEX(Vedligehold!O:O,MATCH(A55,Vedligehold!D:D,0),1),0)</f>
        <v>2616735</v>
      </c>
    </row>
    <row r="56" spans="1:40">
      <c r="A56" s="1" t="s">
        <v>288</v>
      </c>
      <c r="B56" s="1" t="s">
        <v>289</v>
      </c>
      <c r="C56" s="7">
        <v>4760</v>
      </c>
      <c r="D56" s="41" t="s">
        <v>91</v>
      </c>
      <c r="E56" s="1"/>
      <c r="F56" s="1"/>
      <c r="G56" s="1"/>
      <c r="H56" s="1"/>
      <c r="I56">
        <v>17621</v>
      </c>
      <c r="J56" s="35" t="s">
        <v>61</v>
      </c>
      <c r="K56">
        <v>2016</v>
      </c>
      <c r="L56"/>
      <c r="M56" s="1" t="s">
        <v>160</v>
      </c>
      <c r="N56" s="1" t="s">
        <v>290</v>
      </c>
      <c r="O56" s="2"/>
      <c r="P56" s="1"/>
      <c r="Q56" s="3">
        <v>11.903552100000001</v>
      </c>
      <c r="R56" s="3">
        <v>55.002783999999998</v>
      </c>
      <c r="S56" s="1" t="s">
        <v>39</v>
      </c>
      <c r="T56" s="2"/>
      <c r="U56" s="4">
        <v>0</v>
      </c>
      <c r="V56" s="1" t="s">
        <v>45</v>
      </c>
      <c r="W56" s="1" t="s">
        <v>55</v>
      </c>
      <c r="X56" s="1" t="s">
        <v>58</v>
      </c>
      <c r="Y56" s="1" t="s">
        <v>57</v>
      </c>
      <c r="Z56" s="1" t="s">
        <v>58</v>
      </c>
      <c r="AA56" s="1" t="s">
        <v>49</v>
      </c>
      <c r="AB56" s="1" t="s">
        <v>39</v>
      </c>
      <c r="AC56" s="4">
        <v>20617</v>
      </c>
      <c r="AD56" s="4">
        <v>15800</v>
      </c>
      <c r="AE56" s="4">
        <v>845</v>
      </c>
      <c r="AF56" s="4">
        <v>2801</v>
      </c>
      <c r="AG56" s="9">
        <v>4531</v>
      </c>
      <c r="AH56" s="4">
        <v>944</v>
      </c>
      <c r="AI56" s="4">
        <v>1291</v>
      </c>
      <c r="AJ56" s="4">
        <v>6766</v>
      </c>
      <c r="AK56" s="4"/>
      <c r="AL56">
        <v>2009</v>
      </c>
      <c r="AM56">
        <v>180</v>
      </c>
      <c r="AN56" s="39">
        <f>IFERROR(INDEX(Vedligehold!O:O,MATCH(A56,Vedligehold!D:D,0),1),0)</f>
        <v>1717000</v>
      </c>
    </row>
    <row r="57" spans="1:40">
      <c r="A57" s="1" t="s">
        <v>291</v>
      </c>
      <c r="B57" s="1" t="s">
        <v>292</v>
      </c>
      <c r="C57" s="7">
        <v>4760</v>
      </c>
      <c r="D57" s="41" t="s">
        <v>91</v>
      </c>
      <c r="E57" s="1"/>
      <c r="F57" s="1"/>
      <c r="G57" s="1"/>
      <c r="H57" s="1"/>
      <c r="I57">
        <v>21086</v>
      </c>
      <c r="J57" s="35" t="s">
        <v>61</v>
      </c>
      <c r="K57">
        <v>2017</v>
      </c>
      <c r="L57"/>
      <c r="M57" s="1" t="s">
        <v>168</v>
      </c>
      <c r="N57" s="1" t="s">
        <v>293</v>
      </c>
      <c r="O57" s="2">
        <v>42115</v>
      </c>
      <c r="P57" s="1"/>
      <c r="Q57" s="3">
        <v>11.971125000000001</v>
      </c>
      <c r="R57" s="3">
        <v>55.042560399999999</v>
      </c>
      <c r="S57" s="1" t="s">
        <v>39</v>
      </c>
      <c r="T57" s="2"/>
      <c r="U57" s="4">
        <v>0</v>
      </c>
      <c r="V57" s="1" t="s">
        <v>45</v>
      </c>
      <c r="W57" s="1" t="s">
        <v>55</v>
      </c>
      <c r="X57" s="1" t="s">
        <v>58</v>
      </c>
      <c r="Y57" s="1" t="s">
        <v>57</v>
      </c>
      <c r="Z57" s="1" t="s">
        <v>58</v>
      </c>
      <c r="AA57" s="1" t="s">
        <v>49</v>
      </c>
      <c r="AB57" s="1" t="s">
        <v>39</v>
      </c>
      <c r="AC57" s="4">
        <v>18904</v>
      </c>
      <c r="AD57" s="4">
        <v>15434</v>
      </c>
      <c r="AE57" s="4"/>
      <c r="AF57" s="4">
        <v>3470</v>
      </c>
      <c r="AG57" s="9">
        <v>3370</v>
      </c>
      <c r="AH57" s="4">
        <v>367</v>
      </c>
      <c r="AI57" s="4">
        <v>1021</v>
      </c>
      <c r="AJ57" s="4">
        <v>4758</v>
      </c>
      <c r="AK57" s="4"/>
      <c r="AL57">
        <v>2009</v>
      </c>
      <c r="AM57">
        <v>222</v>
      </c>
      <c r="AN57" s="39">
        <f>IFERROR(INDEX(Vedligehold!O:O,MATCH(A57,Vedligehold!D:D,0),1),0)</f>
        <v>1635000</v>
      </c>
    </row>
    <row r="58" spans="1:40">
      <c r="A58" s="1" t="s">
        <v>294</v>
      </c>
      <c r="B58" s="1" t="s">
        <v>295</v>
      </c>
      <c r="C58" s="7">
        <v>4780</v>
      </c>
      <c r="D58" s="41" t="s">
        <v>202</v>
      </c>
      <c r="E58" s="1"/>
      <c r="F58" s="1"/>
      <c r="G58" s="1"/>
      <c r="H58" s="1"/>
      <c r="I58">
        <v>5992</v>
      </c>
      <c r="J58" s="35" t="s">
        <v>61</v>
      </c>
      <c r="K58">
        <v>2016</v>
      </c>
      <c r="L58"/>
      <c r="M58" s="1" t="s">
        <v>296</v>
      </c>
      <c r="N58" s="1" t="s">
        <v>297</v>
      </c>
      <c r="O58" s="2"/>
      <c r="P58" s="1"/>
      <c r="Q58" s="3">
        <v>12.3907071</v>
      </c>
      <c r="R58" s="3">
        <v>54.996023999999998</v>
      </c>
      <c r="S58" s="1" t="s">
        <v>39</v>
      </c>
      <c r="T58" s="2"/>
      <c r="U58" s="4">
        <v>0</v>
      </c>
      <c r="V58" s="1" t="s">
        <v>55</v>
      </c>
      <c r="W58" s="1" t="s">
        <v>78</v>
      </c>
      <c r="X58" s="1" t="s">
        <v>148</v>
      </c>
      <c r="Y58" s="1" t="s">
        <v>57</v>
      </c>
      <c r="Z58" s="1" t="s">
        <v>149</v>
      </c>
      <c r="AA58" s="1" t="s">
        <v>49</v>
      </c>
      <c r="AB58" s="1" t="s">
        <v>39</v>
      </c>
      <c r="AC58" s="4">
        <v>11760</v>
      </c>
      <c r="AD58" s="4">
        <v>11152</v>
      </c>
      <c r="AE58" s="4"/>
      <c r="AF58" s="4">
        <v>608</v>
      </c>
      <c r="AG58" s="9">
        <v>608</v>
      </c>
      <c r="AH58" s="4"/>
      <c r="AI58" s="4"/>
      <c r="AJ58" s="4">
        <v>608</v>
      </c>
      <c r="AK58" s="4">
        <v>564</v>
      </c>
      <c r="AL58">
        <v>2009</v>
      </c>
      <c r="AM58">
        <v>69</v>
      </c>
      <c r="AN58" s="39">
        <f>IFERROR(INDEX(Vedligehold!O:O,MATCH(A58,Vedligehold!D:D,0),1),0)</f>
        <v>224000</v>
      </c>
    </row>
    <row r="59" spans="1:40">
      <c r="A59" s="1" t="s">
        <v>298</v>
      </c>
      <c r="B59" s="1" t="s">
        <v>299</v>
      </c>
      <c r="C59" s="7">
        <v>4760</v>
      </c>
      <c r="D59" s="41" t="s">
        <v>91</v>
      </c>
      <c r="E59" s="1"/>
      <c r="F59" s="1"/>
      <c r="G59" s="1"/>
      <c r="H59" s="1"/>
      <c r="I59">
        <v>24001</v>
      </c>
      <c r="J59" s="35" t="s">
        <v>52</v>
      </c>
      <c r="K59">
        <v>2017</v>
      </c>
      <c r="L59"/>
      <c r="M59" s="1" t="s">
        <v>107</v>
      </c>
      <c r="N59" s="1" t="s">
        <v>300</v>
      </c>
      <c r="O59" s="2"/>
      <c r="P59" s="1"/>
      <c r="Q59" s="3">
        <v>11.8966618</v>
      </c>
      <c r="R59" s="3">
        <v>55.0225188</v>
      </c>
      <c r="S59" s="1" t="s">
        <v>39</v>
      </c>
      <c r="T59" s="2"/>
      <c r="U59" s="4">
        <v>0</v>
      </c>
      <c r="V59" s="1" t="s">
        <v>45</v>
      </c>
      <c r="W59" s="1" t="s">
        <v>39</v>
      </c>
      <c r="X59" s="1" t="s">
        <v>79</v>
      </c>
      <c r="Y59" s="1" t="s">
        <v>65</v>
      </c>
      <c r="Z59" s="1" t="s">
        <v>66</v>
      </c>
      <c r="AA59" s="1" t="s">
        <v>49</v>
      </c>
      <c r="AB59" s="1" t="s">
        <v>39</v>
      </c>
      <c r="AC59" s="4">
        <v>1937</v>
      </c>
      <c r="AD59" s="4">
        <v>1314</v>
      </c>
      <c r="AE59" s="4"/>
      <c r="AF59" s="4">
        <v>653</v>
      </c>
      <c r="AG59" s="9">
        <v>653</v>
      </c>
      <c r="AH59" s="4"/>
      <c r="AI59" s="4"/>
      <c r="AJ59" s="4">
        <v>653</v>
      </c>
      <c r="AK59" s="4"/>
      <c r="AL59">
        <v>2020</v>
      </c>
      <c r="AM59">
        <v>251</v>
      </c>
      <c r="AN59" s="39">
        <f>IFERROR(INDEX(Vedligehold!O:O,MATCH(A59,Vedligehold!D:D,0),1),0)</f>
        <v>144000</v>
      </c>
    </row>
    <row r="60" spans="1:40">
      <c r="A60" s="1" t="s">
        <v>301</v>
      </c>
      <c r="B60" s="1" t="s">
        <v>302</v>
      </c>
      <c r="C60" s="7">
        <v>4720</v>
      </c>
      <c r="D60" s="41" t="s">
        <v>42</v>
      </c>
      <c r="E60" s="1"/>
      <c r="F60" s="1"/>
      <c r="G60" s="1"/>
      <c r="H60" s="1"/>
      <c r="I60">
        <v>15162</v>
      </c>
      <c r="J60" s="35" t="s">
        <v>38</v>
      </c>
      <c r="K60">
        <v>2017</v>
      </c>
      <c r="L60"/>
      <c r="M60" s="1" t="s">
        <v>43</v>
      </c>
      <c r="N60" s="1" t="s">
        <v>303</v>
      </c>
      <c r="O60" s="2"/>
      <c r="P60" s="1"/>
      <c r="Q60" s="3">
        <v>12.037602</v>
      </c>
      <c r="R60" s="3">
        <v>55.114705000000001</v>
      </c>
      <c r="S60" s="1" t="s">
        <v>39</v>
      </c>
      <c r="T60" s="2"/>
      <c r="U60" s="4">
        <v>0</v>
      </c>
      <c r="V60" s="1" t="s">
        <v>45</v>
      </c>
      <c r="W60" s="1" t="s">
        <v>55</v>
      </c>
      <c r="X60" s="1" t="s">
        <v>198</v>
      </c>
      <c r="Y60" s="1" t="s">
        <v>273</v>
      </c>
      <c r="Z60" s="1" t="s">
        <v>274</v>
      </c>
      <c r="AA60" s="1" t="s">
        <v>49</v>
      </c>
      <c r="AB60" s="1" t="s">
        <v>39</v>
      </c>
      <c r="AC60" s="4">
        <v>4000</v>
      </c>
      <c r="AD60" s="4">
        <v>2617</v>
      </c>
      <c r="AE60" s="4"/>
      <c r="AF60" s="4">
        <v>1383</v>
      </c>
      <c r="AG60" s="9">
        <v>1383</v>
      </c>
      <c r="AH60" s="4"/>
      <c r="AI60" s="4"/>
      <c r="AJ60" s="4">
        <v>1383</v>
      </c>
      <c r="AK60" s="4"/>
      <c r="AL60">
        <v>2009</v>
      </c>
      <c r="AM60">
        <v>156</v>
      </c>
      <c r="AN60" s="39">
        <f>IFERROR(INDEX(Vedligehold!O:O,MATCH(A60,Vedligehold!D:D,0),1),0)</f>
        <v>1046000</v>
      </c>
    </row>
    <row r="61" spans="1:40">
      <c r="A61" s="1" t="s">
        <v>304</v>
      </c>
      <c r="B61" s="1" t="s">
        <v>305</v>
      </c>
      <c r="C61" s="7">
        <v>4772</v>
      </c>
      <c r="D61" s="41" t="s">
        <v>155</v>
      </c>
      <c r="E61" s="1"/>
      <c r="F61" s="1"/>
      <c r="G61" s="1"/>
      <c r="H61" s="1"/>
      <c r="I61">
        <v>708</v>
      </c>
      <c r="J61" s="35" t="s">
        <v>136</v>
      </c>
      <c r="K61">
        <v>2016</v>
      </c>
      <c r="L61"/>
      <c r="M61" s="1" t="s">
        <v>306</v>
      </c>
      <c r="N61" s="1" t="s">
        <v>307</v>
      </c>
      <c r="O61" s="2"/>
      <c r="P61" s="1"/>
      <c r="Q61" s="3">
        <v>12.0904448</v>
      </c>
      <c r="R61" s="3">
        <v>54.9978792</v>
      </c>
      <c r="S61" s="1" t="s">
        <v>39</v>
      </c>
      <c r="T61" s="2"/>
      <c r="U61" s="4">
        <v>0</v>
      </c>
      <c r="V61" s="1" t="s">
        <v>78</v>
      </c>
      <c r="W61" s="1" t="s">
        <v>139</v>
      </c>
      <c r="X61" s="1" t="s">
        <v>198</v>
      </c>
      <c r="Y61" s="1" t="s">
        <v>132</v>
      </c>
      <c r="Z61" s="1" t="s">
        <v>39</v>
      </c>
      <c r="AA61" s="1" t="s">
        <v>49</v>
      </c>
      <c r="AB61" s="1" t="s">
        <v>39</v>
      </c>
      <c r="AC61" s="4">
        <v>748</v>
      </c>
      <c r="AD61" s="4">
        <v>537</v>
      </c>
      <c r="AE61" s="4"/>
      <c r="AF61" s="4">
        <v>211</v>
      </c>
      <c r="AG61" s="9">
        <v>211</v>
      </c>
      <c r="AH61" s="4"/>
      <c r="AI61" s="4"/>
      <c r="AJ61" s="4">
        <v>176</v>
      </c>
      <c r="AK61" s="4">
        <v>138</v>
      </c>
      <c r="AL61">
        <v>2009</v>
      </c>
      <c r="AM61">
        <v>7</v>
      </c>
      <c r="AN61" s="39">
        <f>IFERROR(INDEX(Vedligehold!O:O,MATCH(A61,Vedligehold!D:D,0),1),0)</f>
        <v>52000</v>
      </c>
    </row>
    <row r="62" spans="1:40">
      <c r="A62" s="1" t="s">
        <v>308</v>
      </c>
      <c r="B62" s="1" t="s">
        <v>309</v>
      </c>
      <c r="C62" s="7">
        <v>4760</v>
      </c>
      <c r="D62" s="41" t="s">
        <v>91</v>
      </c>
      <c r="E62" s="1"/>
      <c r="F62" s="1"/>
      <c r="G62" s="1"/>
      <c r="H62" s="1"/>
      <c r="I62" s="1"/>
      <c r="J62" s="35" t="s">
        <v>39</v>
      </c>
      <c r="K62"/>
      <c r="L62"/>
      <c r="M62" s="1"/>
      <c r="N62" s="1"/>
      <c r="O62" s="2"/>
      <c r="P62" s="1"/>
      <c r="Q62" s="3">
        <v>11.9067981</v>
      </c>
      <c r="R62" s="3">
        <v>55.010219300000003</v>
      </c>
      <c r="S62" s="1" t="s">
        <v>39</v>
      </c>
      <c r="T62" s="2"/>
      <c r="U62" s="4"/>
      <c r="V62" s="1" t="s">
        <v>78</v>
      </c>
      <c r="W62" s="1" t="s">
        <v>55</v>
      </c>
      <c r="X62" s="1" t="s">
        <v>310</v>
      </c>
      <c r="Y62" s="1" t="s">
        <v>140</v>
      </c>
      <c r="Z62" s="1" t="s">
        <v>274</v>
      </c>
      <c r="AA62" s="1" t="s">
        <v>49</v>
      </c>
      <c r="AB62" s="1" t="s">
        <v>39</v>
      </c>
      <c r="AC62" s="4"/>
      <c r="AD62" s="4"/>
      <c r="AE62" s="4"/>
      <c r="AF62" s="4"/>
      <c r="AH62" s="4"/>
      <c r="AI62" s="4"/>
      <c r="AJ62" s="4"/>
      <c r="AK62" s="4"/>
      <c r="AM62">
        <v>334</v>
      </c>
      <c r="AN62" s="39">
        <f>IFERROR(INDEX(Vedligehold!O:O,MATCH(A62,Vedligehold!D:D,0),1),0)</f>
        <v>0</v>
      </c>
    </row>
    <row r="63" spans="1:40">
      <c r="A63" s="1" t="s">
        <v>311</v>
      </c>
      <c r="B63" s="1" t="s">
        <v>312</v>
      </c>
      <c r="C63" s="7">
        <v>4720</v>
      </c>
      <c r="D63" s="41" t="s">
        <v>42</v>
      </c>
      <c r="E63" s="1"/>
      <c r="F63" s="1"/>
      <c r="G63" s="1"/>
      <c r="H63" s="1"/>
      <c r="I63">
        <v>13032</v>
      </c>
      <c r="J63" s="35" t="s">
        <v>38</v>
      </c>
      <c r="K63">
        <v>2016</v>
      </c>
      <c r="L63"/>
      <c r="M63" s="1" t="s">
        <v>313</v>
      </c>
      <c r="N63" s="1" t="s">
        <v>314</v>
      </c>
      <c r="O63" s="2"/>
      <c r="P63" s="1"/>
      <c r="Q63" s="3">
        <v>12.1368259</v>
      </c>
      <c r="R63" s="3">
        <v>55.100887</v>
      </c>
      <c r="S63" s="1" t="s">
        <v>39</v>
      </c>
      <c r="T63" s="2"/>
      <c r="U63" s="4">
        <v>0</v>
      </c>
      <c r="V63" s="1" t="s">
        <v>55</v>
      </c>
      <c r="W63" s="1" t="s">
        <v>78</v>
      </c>
      <c r="X63" s="1" t="s">
        <v>72</v>
      </c>
      <c r="Y63" s="1" t="s">
        <v>47</v>
      </c>
      <c r="Z63" s="1" t="s">
        <v>48</v>
      </c>
      <c r="AA63" s="1" t="s">
        <v>49</v>
      </c>
      <c r="AB63" s="1" t="s">
        <v>39</v>
      </c>
      <c r="AC63" s="4">
        <v>2564</v>
      </c>
      <c r="AD63" s="4">
        <v>1914</v>
      </c>
      <c r="AE63" s="4"/>
      <c r="AF63" s="4">
        <v>650</v>
      </c>
      <c r="AG63" s="9">
        <v>750</v>
      </c>
      <c r="AH63" s="4">
        <v>60</v>
      </c>
      <c r="AI63" s="4">
        <v>120</v>
      </c>
      <c r="AJ63" s="4">
        <v>930</v>
      </c>
      <c r="AK63" s="4">
        <v>810</v>
      </c>
      <c r="AL63">
        <v>2009</v>
      </c>
      <c r="AM63">
        <v>130</v>
      </c>
      <c r="AN63" s="39">
        <f>IFERROR(INDEX(Vedligehold!O:O,MATCH(A63,Vedligehold!D:D,0),1),0)</f>
        <v>78000</v>
      </c>
    </row>
    <row r="64" spans="1:40">
      <c r="A64" s="1" t="s">
        <v>315</v>
      </c>
      <c r="B64" s="1" t="s">
        <v>316</v>
      </c>
      <c r="C64" s="7">
        <v>4771</v>
      </c>
      <c r="D64" s="41" t="s">
        <v>261</v>
      </c>
      <c r="E64" s="1" t="s">
        <v>317</v>
      </c>
      <c r="F64" s="1"/>
      <c r="G64" s="1"/>
      <c r="H64" s="1"/>
      <c r="I64">
        <v>308</v>
      </c>
      <c r="J64" s="35" t="s">
        <v>39</v>
      </c>
      <c r="K64"/>
      <c r="L64"/>
      <c r="M64" s="1" t="s">
        <v>318</v>
      </c>
      <c r="N64" s="1" t="s">
        <v>319</v>
      </c>
      <c r="O64" s="2"/>
      <c r="P64" s="1"/>
      <c r="Q64" s="3">
        <v>12.142874000000001</v>
      </c>
      <c r="R64" s="3">
        <v>55.004150000000003</v>
      </c>
      <c r="S64" s="1" t="s">
        <v>39</v>
      </c>
      <c r="T64" s="2"/>
      <c r="U64" s="4"/>
      <c r="V64" s="1" t="s">
        <v>55</v>
      </c>
      <c r="W64" s="1" t="s">
        <v>78</v>
      </c>
      <c r="X64" s="1" t="s">
        <v>148</v>
      </c>
      <c r="Y64" s="1" t="s">
        <v>57</v>
      </c>
      <c r="Z64" s="1" t="s">
        <v>149</v>
      </c>
      <c r="AA64" s="1" t="s">
        <v>49</v>
      </c>
      <c r="AB64" s="1" t="s">
        <v>39</v>
      </c>
      <c r="AC64" s="4"/>
      <c r="AD64" s="4"/>
      <c r="AE64" s="4"/>
      <c r="AF64" s="4"/>
      <c r="AH64" s="4"/>
      <c r="AI64" s="4"/>
      <c r="AJ64" s="4"/>
      <c r="AK64" s="4"/>
      <c r="AL64">
        <v>2015</v>
      </c>
      <c r="AM64">
        <v>323</v>
      </c>
      <c r="AN64" s="39">
        <f>IFERROR(INDEX(Vedligehold!O:O,MATCH(A64,Vedligehold!D:D,0),1),0)</f>
        <v>0</v>
      </c>
    </row>
    <row r="65" spans="1:40">
      <c r="A65" s="1" t="s">
        <v>320</v>
      </c>
      <c r="B65" s="1" t="s">
        <v>316</v>
      </c>
      <c r="C65" s="7">
        <v>4771</v>
      </c>
      <c r="D65" s="41" t="s">
        <v>261</v>
      </c>
      <c r="E65" s="1" t="s">
        <v>321</v>
      </c>
      <c r="F65" s="1"/>
      <c r="G65" s="1"/>
      <c r="H65" s="1"/>
      <c r="I65">
        <v>308</v>
      </c>
      <c r="J65" s="35" t="s">
        <v>39</v>
      </c>
      <c r="K65"/>
      <c r="L65"/>
      <c r="M65" s="1" t="s">
        <v>318</v>
      </c>
      <c r="N65" s="1" t="s">
        <v>322</v>
      </c>
      <c r="O65" s="2"/>
      <c r="P65" s="1"/>
      <c r="Q65" s="3">
        <v>12.142874000000001</v>
      </c>
      <c r="R65" s="3">
        <v>55.004150000000003</v>
      </c>
      <c r="S65" s="1" t="s">
        <v>39</v>
      </c>
      <c r="T65" s="2"/>
      <c r="U65" s="4"/>
      <c r="V65" s="1" t="s">
        <v>55</v>
      </c>
      <c r="W65" s="1" t="s">
        <v>78</v>
      </c>
      <c r="X65" s="1" t="s">
        <v>58</v>
      </c>
      <c r="Y65" s="1" t="s">
        <v>57</v>
      </c>
      <c r="Z65" s="1" t="s">
        <v>323</v>
      </c>
      <c r="AA65" s="1" t="s">
        <v>49</v>
      </c>
      <c r="AB65" s="1" t="s">
        <v>39</v>
      </c>
      <c r="AC65" s="4"/>
      <c r="AD65" s="4"/>
      <c r="AE65" s="4"/>
      <c r="AF65" s="4"/>
      <c r="AH65" s="4"/>
      <c r="AI65" s="4"/>
      <c r="AJ65" s="4"/>
      <c r="AK65" s="4"/>
      <c r="AL65">
        <v>2015</v>
      </c>
      <c r="AM65">
        <v>324</v>
      </c>
      <c r="AN65" s="39">
        <f>IFERROR(INDEX(Vedligehold!O:O,MATCH(A65,Vedligehold!D:D,0),1),0)</f>
        <v>4979725</v>
      </c>
    </row>
    <row r="66" spans="1:40">
      <c r="A66" s="1" t="s">
        <v>324</v>
      </c>
      <c r="B66" s="1" t="s">
        <v>316</v>
      </c>
      <c r="C66" s="7">
        <v>4771</v>
      </c>
      <c r="D66" s="41" t="s">
        <v>261</v>
      </c>
      <c r="E66" s="1"/>
      <c r="F66" s="1"/>
      <c r="G66" s="1"/>
      <c r="H66" s="1"/>
      <c r="I66">
        <v>308</v>
      </c>
      <c r="J66" s="35" t="s">
        <v>38</v>
      </c>
      <c r="K66">
        <v>2017</v>
      </c>
      <c r="L66"/>
      <c r="M66" s="1" t="s">
        <v>262</v>
      </c>
      <c r="N66" s="1" t="s">
        <v>325</v>
      </c>
      <c r="O66" s="2"/>
      <c r="P66" s="1"/>
      <c r="Q66" s="3">
        <v>12.142874000000001</v>
      </c>
      <c r="R66" s="3">
        <v>55.004150000000003</v>
      </c>
      <c r="S66" s="1" t="s">
        <v>39</v>
      </c>
      <c r="T66" s="2"/>
      <c r="U66" s="4">
        <v>0</v>
      </c>
      <c r="V66" s="1" t="s">
        <v>55</v>
      </c>
      <c r="W66" s="1" t="s">
        <v>78</v>
      </c>
      <c r="X66" s="1" t="s">
        <v>58</v>
      </c>
      <c r="Y66" s="1" t="s">
        <v>57</v>
      </c>
      <c r="Z66" s="1" t="s">
        <v>58</v>
      </c>
      <c r="AA66" s="1" t="s">
        <v>49</v>
      </c>
      <c r="AB66" s="1" t="s">
        <v>39</v>
      </c>
      <c r="AC66" s="4">
        <v>17131</v>
      </c>
      <c r="AD66" s="4">
        <v>14291</v>
      </c>
      <c r="AE66" s="4"/>
      <c r="AF66" s="4">
        <v>2840</v>
      </c>
      <c r="AG66" s="9">
        <v>3257</v>
      </c>
      <c r="AH66" s="4"/>
      <c r="AI66" s="4">
        <v>266</v>
      </c>
      <c r="AJ66" s="4">
        <v>3523</v>
      </c>
      <c r="AK66" s="4"/>
      <c r="AL66">
        <v>2009</v>
      </c>
      <c r="AM66">
        <v>3</v>
      </c>
      <c r="AN66" s="39">
        <f>IFERROR(INDEX(Vedligehold!O:O,MATCH(A66,Vedligehold!D:D,0),1),0)</f>
        <v>140000</v>
      </c>
    </row>
    <row r="67" spans="1:40">
      <c r="A67" s="1" t="s">
        <v>326</v>
      </c>
      <c r="B67" s="1" t="s">
        <v>327</v>
      </c>
      <c r="C67" s="7">
        <v>4720</v>
      </c>
      <c r="D67" s="41" t="s">
        <v>42</v>
      </c>
      <c r="E67" s="1"/>
      <c r="F67" s="1"/>
      <c r="G67" s="1"/>
      <c r="H67" s="1"/>
      <c r="I67">
        <v>11911</v>
      </c>
      <c r="J67" s="35" t="s">
        <v>52</v>
      </c>
      <c r="K67">
        <v>2016</v>
      </c>
      <c r="L67"/>
      <c r="M67" s="1" t="s">
        <v>43</v>
      </c>
      <c r="N67" s="1" t="s">
        <v>147</v>
      </c>
      <c r="O67" s="2"/>
      <c r="P67" s="1"/>
      <c r="Q67" s="3">
        <v>12.0549</v>
      </c>
      <c r="R67" s="3">
        <v>55.114263000000001</v>
      </c>
      <c r="S67" s="1" t="s">
        <v>39</v>
      </c>
      <c r="T67" s="2"/>
      <c r="U67" s="4">
        <v>0</v>
      </c>
      <c r="V67" s="1" t="s">
        <v>55</v>
      </c>
      <c r="W67" s="1" t="s">
        <v>78</v>
      </c>
      <c r="X67" s="1" t="s">
        <v>79</v>
      </c>
      <c r="Y67" s="1" t="s">
        <v>80</v>
      </c>
      <c r="Z67" s="1" t="s">
        <v>81</v>
      </c>
      <c r="AA67" s="1" t="s">
        <v>49</v>
      </c>
      <c r="AB67" s="1" t="s">
        <v>39</v>
      </c>
      <c r="AC67" s="4">
        <v>2717</v>
      </c>
      <c r="AD67" s="4">
        <v>2114</v>
      </c>
      <c r="AE67" s="4"/>
      <c r="AF67" s="4">
        <v>603</v>
      </c>
      <c r="AG67" s="9">
        <v>523</v>
      </c>
      <c r="AH67" s="4">
        <v>181</v>
      </c>
      <c r="AI67" s="4"/>
      <c r="AJ67" s="4">
        <v>704</v>
      </c>
      <c r="AK67" s="4">
        <v>704</v>
      </c>
      <c r="AL67">
        <v>2009</v>
      </c>
      <c r="AM67">
        <v>114</v>
      </c>
      <c r="AN67" s="39">
        <f>IFERROR(INDEX(Vedligehold!O:O,MATCH(A67,Vedligehold!D:D,0),1),0)</f>
        <v>1320500</v>
      </c>
    </row>
    <row r="68" spans="1:40">
      <c r="A68" s="1" t="s">
        <v>328</v>
      </c>
      <c r="B68" s="1" t="s">
        <v>329</v>
      </c>
      <c r="C68" s="7">
        <v>4791</v>
      </c>
      <c r="D68" s="41" t="s">
        <v>330</v>
      </c>
      <c r="E68" s="1"/>
      <c r="F68" s="1"/>
      <c r="G68" s="1"/>
      <c r="H68" s="1"/>
      <c r="I68">
        <v>11539</v>
      </c>
      <c r="J68" s="35" t="s">
        <v>39</v>
      </c>
      <c r="K68"/>
      <c r="L68"/>
      <c r="M68" s="1" t="s">
        <v>331</v>
      </c>
      <c r="N68" s="1" t="s">
        <v>332</v>
      </c>
      <c r="O68" s="2"/>
      <c r="P68" s="1"/>
      <c r="Q68" s="3">
        <v>12.475972499999999</v>
      </c>
      <c r="R68" s="3">
        <v>54.957205999999999</v>
      </c>
      <c r="S68" s="1" t="s">
        <v>39</v>
      </c>
      <c r="T68" s="2"/>
      <c r="U68" s="4"/>
      <c r="V68" s="1" t="s">
        <v>39</v>
      </c>
      <c r="W68" s="1" t="s">
        <v>39</v>
      </c>
      <c r="X68" s="1" t="s">
        <v>64</v>
      </c>
      <c r="Y68" s="1" t="s">
        <v>65</v>
      </c>
      <c r="Z68" s="1" t="s">
        <v>66</v>
      </c>
      <c r="AA68" s="1" t="s">
        <v>88</v>
      </c>
      <c r="AB68" s="1" t="s">
        <v>39</v>
      </c>
      <c r="AC68" s="4"/>
      <c r="AD68" s="4"/>
      <c r="AE68" s="4"/>
      <c r="AF68" s="4">
        <v>2700</v>
      </c>
      <c r="AG68" s="9">
        <v>3927</v>
      </c>
      <c r="AH68" s="4"/>
      <c r="AI68" s="4"/>
      <c r="AJ68" s="4">
        <v>3927</v>
      </c>
      <c r="AK68" s="4"/>
      <c r="AL68">
        <v>2009</v>
      </c>
      <c r="AM68">
        <v>289</v>
      </c>
      <c r="AN68" s="39">
        <f>IFERROR(INDEX(Vedligehold!O:O,MATCH(A68,Vedligehold!D:D,0),1),0)</f>
        <v>0</v>
      </c>
    </row>
    <row r="69" spans="1:40">
      <c r="A69" s="1" t="s">
        <v>333</v>
      </c>
      <c r="B69" s="1" t="s">
        <v>334</v>
      </c>
      <c r="C69" s="7">
        <v>4780</v>
      </c>
      <c r="D69" s="41" t="s">
        <v>202</v>
      </c>
      <c r="E69" s="1"/>
      <c r="F69" s="1"/>
      <c r="G69" s="1"/>
      <c r="H69" s="1"/>
      <c r="I69">
        <v>11789</v>
      </c>
      <c r="J69" s="35" t="s">
        <v>52</v>
      </c>
      <c r="K69">
        <v>2017</v>
      </c>
      <c r="L69"/>
      <c r="M69" s="1" t="s">
        <v>203</v>
      </c>
      <c r="N69" s="1" t="s">
        <v>335</v>
      </c>
      <c r="O69" s="2"/>
      <c r="P69" s="1"/>
      <c r="Q69" s="3">
        <v>12.282459899999999</v>
      </c>
      <c r="R69" s="3">
        <v>54.995237000000003</v>
      </c>
      <c r="S69" s="1" t="s">
        <v>39</v>
      </c>
      <c r="T69" s="2"/>
      <c r="U69" s="4">
        <v>0</v>
      </c>
      <c r="V69" s="1" t="s">
        <v>78</v>
      </c>
      <c r="W69" s="1" t="s">
        <v>55</v>
      </c>
      <c r="X69" s="1" t="s">
        <v>336</v>
      </c>
      <c r="Y69" s="1" t="s">
        <v>57</v>
      </c>
      <c r="Z69" s="1" t="s">
        <v>58</v>
      </c>
      <c r="AA69" s="1" t="s">
        <v>49</v>
      </c>
      <c r="AB69" s="1" t="s">
        <v>39</v>
      </c>
      <c r="AC69" s="4">
        <v>3410</v>
      </c>
      <c r="AD69" s="4">
        <v>2956</v>
      </c>
      <c r="AE69" s="4"/>
      <c r="AF69" s="4">
        <v>454</v>
      </c>
      <c r="AG69" s="9">
        <v>454</v>
      </c>
      <c r="AH69" s="4"/>
      <c r="AI69" s="4"/>
      <c r="AJ69" s="4">
        <v>454</v>
      </c>
      <c r="AK69" s="4">
        <v>461</v>
      </c>
      <c r="AL69">
        <v>2009</v>
      </c>
      <c r="AM69">
        <v>103</v>
      </c>
      <c r="AN69" s="39">
        <f>IFERROR(INDEX(Vedligehold!O:O,MATCH(A69,Vedligehold!D:D,0),1),0)</f>
        <v>192000</v>
      </c>
    </row>
    <row r="70" spans="1:40">
      <c r="A70" s="1" t="s">
        <v>337</v>
      </c>
      <c r="B70" s="1" t="s">
        <v>338</v>
      </c>
      <c r="C70" s="7">
        <v>4760</v>
      </c>
      <c r="D70" s="41" t="s">
        <v>91</v>
      </c>
      <c r="E70" s="1"/>
      <c r="F70" s="1"/>
      <c r="G70" s="1"/>
      <c r="H70" s="1"/>
      <c r="I70">
        <v>25355</v>
      </c>
      <c r="J70" s="35" t="s">
        <v>128</v>
      </c>
      <c r="K70">
        <v>2016</v>
      </c>
      <c r="L70"/>
      <c r="M70" s="1" t="s">
        <v>339</v>
      </c>
      <c r="N70" s="1" t="s">
        <v>340</v>
      </c>
      <c r="O70" s="2"/>
      <c r="P70" s="1"/>
      <c r="Q70" s="3">
        <v>11.885674</v>
      </c>
      <c r="R70" s="3">
        <v>55.070672000000002</v>
      </c>
      <c r="S70" s="1" t="s">
        <v>39</v>
      </c>
      <c r="T70" s="2"/>
      <c r="U70" s="4">
        <v>0</v>
      </c>
      <c r="V70" s="1" t="s">
        <v>45</v>
      </c>
      <c r="W70" s="1" t="s">
        <v>39</v>
      </c>
      <c r="X70" s="1" t="s">
        <v>46</v>
      </c>
      <c r="Y70" s="1" t="s">
        <v>47</v>
      </c>
      <c r="Z70" s="1" t="s">
        <v>48</v>
      </c>
      <c r="AA70" s="1" t="s">
        <v>49</v>
      </c>
      <c r="AB70" s="1" t="s">
        <v>39</v>
      </c>
      <c r="AC70" s="4">
        <v>776</v>
      </c>
      <c r="AD70" s="4">
        <v>569</v>
      </c>
      <c r="AE70" s="4">
        <v>66</v>
      </c>
      <c r="AF70" s="4">
        <v>141</v>
      </c>
      <c r="AG70" s="9">
        <v>141</v>
      </c>
      <c r="AH70" s="4">
        <v>45</v>
      </c>
      <c r="AI70" s="4"/>
      <c r="AJ70" s="4">
        <v>186</v>
      </c>
      <c r="AK70" s="4">
        <v>131</v>
      </c>
      <c r="AL70">
        <v>2009</v>
      </c>
      <c r="AM70">
        <v>263</v>
      </c>
      <c r="AN70" s="39">
        <f>IFERROR(INDEX(Vedligehold!O:O,MATCH(A70,Vedligehold!D:D,0),1),0)</f>
        <v>39000</v>
      </c>
    </row>
    <row r="71" spans="1:40">
      <c r="A71" s="1" t="s">
        <v>341</v>
      </c>
      <c r="B71" s="1" t="s">
        <v>342</v>
      </c>
      <c r="C71" s="7">
        <v>4735</v>
      </c>
      <c r="D71" s="41" t="s">
        <v>118</v>
      </c>
      <c r="E71" s="1"/>
      <c r="F71" s="1"/>
      <c r="G71" s="1"/>
      <c r="H71" s="1"/>
      <c r="I71">
        <v>579</v>
      </c>
      <c r="J71" s="35" t="s">
        <v>61</v>
      </c>
      <c r="K71">
        <v>2017</v>
      </c>
      <c r="L71"/>
      <c r="M71" s="1" t="s">
        <v>119</v>
      </c>
      <c r="N71" s="1" t="s">
        <v>343</v>
      </c>
      <c r="O71" s="2">
        <v>42922</v>
      </c>
      <c r="P71" s="1"/>
      <c r="Q71" s="3">
        <v>12.0634499</v>
      </c>
      <c r="R71" s="3">
        <v>55.047283999999998</v>
      </c>
      <c r="S71" s="1" t="s">
        <v>39</v>
      </c>
      <c r="T71" s="2"/>
      <c r="U71" s="4">
        <v>0</v>
      </c>
      <c r="V71" s="1" t="s">
        <v>78</v>
      </c>
      <c r="W71" s="1" t="s">
        <v>55</v>
      </c>
      <c r="X71" s="1" t="s">
        <v>58</v>
      </c>
      <c r="Y71" s="1" t="s">
        <v>57</v>
      </c>
      <c r="Z71" s="1" t="s">
        <v>58</v>
      </c>
      <c r="AA71" s="1" t="s">
        <v>49</v>
      </c>
      <c r="AB71" s="1" t="s">
        <v>39</v>
      </c>
      <c r="AC71" s="4">
        <v>21051</v>
      </c>
      <c r="AD71" s="4">
        <v>18916</v>
      </c>
      <c r="AE71" s="4"/>
      <c r="AF71" s="4">
        <v>2113</v>
      </c>
      <c r="AG71" s="9">
        <v>2846</v>
      </c>
      <c r="AH71" s="4"/>
      <c r="AI71" s="4">
        <v>803</v>
      </c>
      <c r="AJ71" s="4">
        <v>3649</v>
      </c>
      <c r="AK71" s="4"/>
      <c r="AL71">
        <v>2018</v>
      </c>
      <c r="AM71">
        <v>6</v>
      </c>
      <c r="AN71" s="39">
        <f>IFERROR(INDEX(Vedligehold!O:O,MATCH(A71,Vedligehold!D:D,0),1),0)</f>
        <v>3627000</v>
      </c>
    </row>
    <row r="72" spans="1:40">
      <c r="A72" s="1" t="s">
        <v>344</v>
      </c>
      <c r="B72" s="1" t="s">
        <v>345</v>
      </c>
      <c r="C72" s="7">
        <v>4760</v>
      </c>
      <c r="D72" s="41" t="s">
        <v>91</v>
      </c>
      <c r="E72" s="1"/>
      <c r="F72" s="1"/>
      <c r="G72" s="1"/>
      <c r="H72" s="1"/>
      <c r="I72">
        <v>16372</v>
      </c>
      <c r="J72" s="35" t="s">
        <v>52</v>
      </c>
      <c r="K72">
        <v>2017</v>
      </c>
      <c r="L72"/>
      <c r="M72" s="1" t="s">
        <v>346</v>
      </c>
      <c r="N72" s="1" t="s">
        <v>347</v>
      </c>
      <c r="O72" s="2"/>
      <c r="P72" s="1"/>
      <c r="Q72" s="3">
        <v>11.976348</v>
      </c>
      <c r="R72" s="3">
        <v>54.999890000000001</v>
      </c>
      <c r="S72" s="1" t="s">
        <v>39</v>
      </c>
      <c r="T72" s="2"/>
      <c r="U72" s="4">
        <v>0</v>
      </c>
      <c r="V72" s="1" t="s">
        <v>78</v>
      </c>
      <c r="W72" s="1" t="s">
        <v>39</v>
      </c>
      <c r="X72" s="1" t="s">
        <v>58</v>
      </c>
      <c r="Y72" s="1" t="s">
        <v>57</v>
      </c>
      <c r="Z72" s="1" t="s">
        <v>58</v>
      </c>
      <c r="AA72" s="1" t="s">
        <v>49</v>
      </c>
      <c r="AB72" s="1" t="s">
        <v>39</v>
      </c>
      <c r="AC72" s="4">
        <v>60870</v>
      </c>
      <c r="AD72" s="4">
        <v>56995</v>
      </c>
      <c r="AE72" s="4">
        <v>130</v>
      </c>
      <c r="AF72" s="4">
        <v>4279</v>
      </c>
      <c r="AG72" s="9">
        <v>3499</v>
      </c>
      <c r="AH72" s="4">
        <v>336</v>
      </c>
      <c r="AI72" s="4">
        <v>452</v>
      </c>
      <c r="AJ72" s="4">
        <v>4287</v>
      </c>
      <c r="AK72" s="4">
        <v>3326</v>
      </c>
      <c r="AL72">
        <v>2013</v>
      </c>
      <c r="AM72">
        <v>166</v>
      </c>
      <c r="AN72" s="39">
        <f>IFERROR(INDEX(Vedligehold!O:O,MATCH(A72,Vedligehold!D:D,0),1),0)</f>
        <v>3645980</v>
      </c>
    </row>
    <row r="73" spans="1:40">
      <c r="A73" s="1" t="s">
        <v>348</v>
      </c>
      <c r="B73" s="1" t="s">
        <v>349</v>
      </c>
      <c r="C73" s="7">
        <v>4773</v>
      </c>
      <c r="D73" s="41" t="s">
        <v>113</v>
      </c>
      <c r="E73" s="1"/>
      <c r="F73" s="1"/>
      <c r="G73" s="1"/>
      <c r="H73" s="1"/>
      <c r="I73">
        <v>1361</v>
      </c>
      <c r="J73" s="35" t="s">
        <v>52</v>
      </c>
      <c r="K73">
        <v>2016</v>
      </c>
      <c r="L73">
        <v>2026</v>
      </c>
      <c r="M73" s="1" t="s">
        <v>350</v>
      </c>
      <c r="N73" s="1" t="s">
        <v>351</v>
      </c>
      <c r="O73" s="2"/>
      <c r="P73" s="1"/>
      <c r="Q73" s="3">
        <v>12.019301</v>
      </c>
      <c r="R73" s="3">
        <v>54.996223999999998</v>
      </c>
      <c r="S73" s="1" t="s">
        <v>39</v>
      </c>
      <c r="T73" s="2"/>
      <c r="U73" s="4">
        <v>0</v>
      </c>
      <c r="V73" s="1" t="s">
        <v>78</v>
      </c>
      <c r="W73" s="1" t="s">
        <v>55</v>
      </c>
      <c r="X73" s="1" t="s">
        <v>58</v>
      </c>
      <c r="Y73" s="1" t="s">
        <v>57</v>
      </c>
      <c r="Z73" s="1" t="s">
        <v>58</v>
      </c>
      <c r="AA73" s="1" t="s">
        <v>49</v>
      </c>
      <c r="AB73" s="1" t="s">
        <v>39</v>
      </c>
      <c r="AC73" s="4">
        <v>16206</v>
      </c>
      <c r="AD73" s="4">
        <v>12085</v>
      </c>
      <c r="AE73" s="4"/>
      <c r="AF73" s="4">
        <v>4121</v>
      </c>
      <c r="AG73" s="9">
        <v>3882</v>
      </c>
      <c r="AH73" s="4"/>
      <c r="AI73" s="4">
        <v>1556</v>
      </c>
      <c r="AJ73" s="4">
        <v>5438</v>
      </c>
      <c r="AK73" s="4"/>
      <c r="AL73">
        <v>2009</v>
      </c>
      <c r="AM73">
        <v>12</v>
      </c>
      <c r="AN73" s="39">
        <f>IFERROR(INDEX(Vedligehold!O:O,MATCH(A73,Vedligehold!D:D,0),1),0)</f>
        <v>3592000</v>
      </c>
    </row>
    <row r="74" spans="1:40">
      <c r="A74" s="1" t="s">
        <v>352</v>
      </c>
      <c r="B74" s="1" t="s">
        <v>353</v>
      </c>
      <c r="C74" s="7">
        <v>4760</v>
      </c>
      <c r="D74" s="41" t="s">
        <v>91</v>
      </c>
      <c r="E74" s="1"/>
      <c r="F74" s="1"/>
      <c r="G74" s="1"/>
      <c r="H74" s="1"/>
      <c r="I74">
        <v>21887</v>
      </c>
      <c r="J74" s="35" t="s">
        <v>106</v>
      </c>
      <c r="K74">
        <v>2017</v>
      </c>
      <c r="L74"/>
      <c r="M74" s="1" t="s">
        <v>354</v>
      </c>
      <c r="N74" s="1" t="s">
        <v>355</v>
      </c>
      <c r="O74" s="2"/>
      <c r="P74" s="1"/>
      <c r="Q74" s="3">
        <v>11.891686</v>
      </c>
      <c r="R74" s="3">
        <v>54.997430000000001</v>
      </c>
      <c r="S74" s="1" t="s">
        <v>39</v>
      </c>
      <c r="T74" s="2"/>
      <c r="U74" s="4">
        <v>0</v>
      </c>
      <c r="V74" s="1" t="s">
        <v>55</v>
      </c>
      <c r="W74" s="1" t="s">
        <v>39</v>
      </c>
      <c r="X74" s="1" t="s">
        <v>356</v>
      </c>
      <c r="Y74" s="1" t="s">
        <v>47</v>
      </c>
      <c r="Z74" s="1" t="s">
        <v>48</v>
      </c>
      <c r="AA74" s="1" t="s">
        <v>49</v>
      </c>
      <c r="AB74" s="1" t="s">
        <v>39</v>
      </c>
      <c r="AC74" s="4">
        <v>3499</v>
      </c>
      <c r="AD74" s="4">
        <v>561</v>
      </c>
      <c r="AE74" s="4"/>
      <c r="AF74" s="4">
        <v>1944</v>
      </c>
      <c r="AG74" s="9">
        <v>3538</v>
      </c>
      <c r="AH74" s="4"/>
      <c r="AI74" s="4"/>
      <c r="AJ74" s="4">
        <v>3538</v>
      </c>
      <c r="AK74" s="4"/>
      <c r="AL74">
        <v>2010</v>
      </c>
      <c r="AM74">
        <v>232</v>
      </c>
      <c r="AN74" s="39">
        <f>IFERROR(INDEX(Vedligehold!O:O,MATCH(A74,Vedligehold!D:D,0),1),0)</f>
        <v>497000</v>
      </c>
    </row>
    <row r="75" spans="1:40">
      <c r="A75" s="1" t="s">
        <v>357</v>
      </c>
      <c r="B75" s="1" t="s">
        <v>358</v>
      </c>
      <c r="C75" s="7">
        <v>4750</v>
      </c>
      <c r="D75" s="41" t="s">
        <v>75</v>
      </c>
      <c r="E75" s="1"/>
      <c r="F75" s="1"/>
      <c r="G75" s="1"/>
      <c r="H75" s="1"/>
      <c r="I75">
        <v>22554</v>
      </c>
      <c r="J75" s="35" t="s">
        <v>61</v>
      </c>
      <c r="K75">
        <v>2016</v>
      </c>
      <c r="L75"/>
      <c r="M75" s="1" t="s">
        <v>186</v>
      </c>
      <c r="N75" s="1" t="s">
        <v>359</v>
      </c>
      <c r="O75" s="2"/>
      <c r="P75" s="1"/>
      <c r="Q75" s="3">
        <v>11.8261749</v>
      </c>
      <c r="R75" s="3">
        <v>55.110474000000004</v>
      </c>
      <c r="S75" s="1" t="s">
        <v>39</v>
      </c>
      <c r="T75" s="2"/>
      <c r="U75" s="4">
        <v>0</v>
      </c>
      <c r="V75" s="1" t="s">
        <v>55</v>
      </c>
      <c r="W75" s="1" t="s">
        <v>78</v>
      </c>
      <c r="X75" s="1" t="s">
        <v>72</v>
      </c>
      <c r="Y75" s="1" t="s">
        <v>47</v>
      </c>
      <c r="Z75" s="1" t="s">
        <v>48</v>
      </c>
      <c r="AA75" s="1" t="s">
        <v>49</v>
      </c>
      <c r="AB75" s="1" t="s">
        <v>39</v>
      </c>
      <c r="AC75" s="4">
        <v>3492</v>
      </c>
      <c r="AD75" s="4">
        <v>2808</v>
      </c>
      <c r="AE75" s="4">
        <v>220</v>
      </c>
      <c r="AF75" s="4">
        <v>464</v>
      </c>
      <c r="AG75" s="9">
        <v>347</v>
      </c>
      <c r="AH75" s="4">
        <v>246</v>
      </c>
      <c r="AI75" s="4">
        <v>20</v>
      </c>
      <c r="AJ75" s="4">
        <v>613</v>
      </c>
      <c r="AK75" s="4">
        <v>593</v>
      </c>
      <c r="AL75">
        <v>2009</v>
      </c>
      <c r="AM75">
        <v>244</v>
      </c>
      <c r="AN75" s="39">
        <f>IFERROR(INDEX(Vedligehold!O:O,MATCH(A75,Vedligehold!D:D,0),1),0)</f>
        <v>42000</v>
      </c>
    </row>
    <row r="76" spans="1:40">
      <c r="A76" s="1" t="s">
        <v>360</v>
      </c>
      <c r="B76" s="1" t="s">
        <v>361</v>
      </c>
      <c r="C76" s="7">
        <v>4760</v>
      </c>
      <c r="D76" s="41" t="s">
        <v>91</v>
      </c>
      <c r="E76" s="1"/>
      <c r="F76" s="1"/>
      <c r="G76" s="1"/>
      <c r="H76" s="1"/>
      <c r="I76">
        <v>26180</v>
      </c>
      <c r="J76" s="35" t="s">
        <v>39</v>
      </c>
      <c r="K76"/>
      <c r="L76"/>
      <c r="M76" s="1" t="s">
        <v>362</v>
      </c>
      <c r="N76" s="1" t="s">
        <v>363</v>
      </c>
      <c r="O76" s="2"/>
      <c r="P76" s="1"/>
      <c r="Q76" s="3">
        <v>11.904482</v>
      </c>
      <c r="R76" s="3">
        <v>55.004837999999999</v>
      </c>
      <c r="S76" s="1" t="s">
        <v>364</v>
      </c>
      <c r="T76" s="2"/>
      <c r="U76" s="4"/>
      <c r="V76" s="1" t="s">
        <v>55</v>
      </c>
      <c r="W76" s="1" t="s">
        <v>78</v>
      </c>
      <c r="X76" s="1" t="s">
        <v>365</v>
      </c>
      <c r="Y76" s="1" t="s">
        <v>140</v>
      </c>
      <c r="Z76" s="1" t="s">
        <v>366</v>
      </c>
      <c r="AA76" s="1" t="s">
        <v>49</v>
      </c>
      <c r="AB76" s="1" t="s">
        <v>39</v>
      </c>
      <c r="AC76" s="4">
        <v>1906</v>
      </c>
      <c r="AD76" s="4">
        <v>1590</v>
      </c>
      <c r="AE76" s="4"/>
      <c r="AF76" s="4">
        <v>316</v>
      </c>
      <c r="AG76" s="9">
        <v>316</v>
      </c>
      <c r="AH76" s="4"/>
      <c r="AI76" s="4"/>
      <c r="AJ76" s="4">
        <v>316</v>
      </c>
      <c r="AK76" s="4"/>
      <c r="AL76">
        <v>2015</v>
      </c>
      <c r="AM76">
        <v>326</v>
      </c>
      <c r="AN76" s="39">
        <f>IFERROR(INDEX(Vedligehold!O:O,MATCH(A76,Vedligehold!D:D,0),1),0)</f>
        <v>0</v>
      </c>
    </row>
    <row r="77" spans="1:40">
      <c r="A77" s="1" t="s">
        <v>367</v>
      </c>
      <c r="B77" s="1" t="s">
        <v>368</v>
      </c>
      <c r="C77" s="7">
        <v>4772</v>
      </c>
      <c r="D77" s="41" t="s">
        <v>155</v>
      </c>
      <c r="E77" s="1"/>
      <c r="F77" s="1"/>
      <c r="G77" s="1"/>
      <c r="H77" s="1"/>
      <c r="I77">
        <v>714</v>
      </c>
      <c r="J77" s="35" t="s">
        <v>136</v>
      </c>
      <c r="K77">
        <v>2017</v>
      </c>
      <c r="L77">
        <v>2027</v>
      </c>
      <c r="M77" s="1" t="s">
        <v>306</v>
      </c>
      <c r="N77" s="1" t="s">
        <v>369</v>
      </c>
      <c r="O77" s="2"/>
      <c r="P77" s="1"/>
      <c r="Q77" s="3">
        <v>12.086729999999999</v>
      </c>
      <c r="R77" s="3">
        <v>54.999206000000001</v>
      </c>
      <c r="S77" s="1" t="s">
        <v>39</v>
      </c>
      <c r="T77" s="2"/>
      <c r="U77" s="4">
        <v>0</v>
      </c>
      <c r="V77" s="1" t="s">
        <v>78</v>
      </c>
      <c r="W77" s="1" t="s">
        <v>55</v>
      </c>
      <c r="X77" s="1" t="s">
        <v>310</v>
      </c>
      <c r="Y77" s="1" t="s">
        <v>140</v>
      </c>
      <c r="Z77" s="1" t="s">
        <v>366</v>
      </c>
      <c r="AA77" s="1" t="s">
        <v>49</v>
      </c>
      <c r="AB77" s="1" t="s">
        <v>39</v>
      </c>
      <c r="AC77" s="4">
        <v>53195</v>
      </c>
      <c r="AD77" s="4">
        <v>48661</v>
      </c>
      <c r="AE77" s="4">
        <v>2965</v>
      </c>
      <c r="AF77" s="4">
        <v>1569</v>
      </c>
      <c r="AG77" s="9">
        <v>1488</v>
      </c>
      <c r="AH77" s="4"/>
      <c r="AI77" s="4">
        <v>1068</v>
      </c>
      <c r="AJ77" s="4">
        <v>2556</v>
      </c>
      <c r="AK77" s="4"/>
      <c r="AL77">
        <v>2009</v>
      </c>
      <c r="AM77">
        <v>8</v>
      </c>
      <c r="AN77" s="39">
        <f>IFERROR(INDEX(Vedligehold!O:O,MATCH(A77,Vedligehold!D:D,0),1),0)</f>
        <v>325000</v>
      </c>
    </row>
    <row r="78" spans="1:40">
      <c r="A78" s="1" t="s">
        <v>370</v>
      </c>
      <c r="B78" s="1" t="s">
        <v>371</v>
      </c>
      <c r="C78" s="7">
        <v>4773</v>
      </c>
      <c r="D78" s="41" t="s">
        <v>113</v>
      </c>
      <c r="E78" s="1"/>
      <c r="F78" s="1"/>
      <c r="G78" s="1"/>
      <c r="H78" s="1"/>
      <c r="I78">
        <v>2794</v>
      </c>
      <c r="J78" s="35" t="s">
        <v>52</v>
      </c>
      <c r="K78">
        <v>2016</v>
      </c>
      <c r="L78"/>
      <c r="M78" s="1" t="s">
        <v>350</v>
      </c>
      <c r="N78" s="1" t="s">
        <v>372</v>
      </c>
      <c r="O78" s="2"/>
      <c r="P78" s="1"/>
      <c r="Q78" s="3">
        <v>12.018114000000001</v>
      </c>
      <c r="R78" s="3">
        <v>54.997484999999998</v>
      </c>
      <c r="S78" s="1" t="s">
        <v>39</v>
      </c>
      <c r="T78" s="2"/>
      <c r="U78" s="4">
        <v>0</v>
      </c>
      <c r="V78" s="1" t="s">
        <v>78</v>
      </c>
      <c r="W78" s="1" t="s">
        <v>55</v>
      </c>
      <c r="X78" s="1" t="s">
        <v>194</v>
      </c>
      <c r="Y78" s="1" t="s">
        <v>47</v>
      </c>
      <c r="Z78" s="1" t="s">
        <v>48</v>
      </c>
      <c r="AA78" s="1" t="s">
        <v>49</v>
      </c>
      <c r="AB78" s="1" t="s">
        <v>39</v>
      </c>
      <c r="AC78" s="4">
        <v>70845</v>
      </c>
      <c r="AD78" s="4">
        <v>67994</v>
      </c>
      <c r="AE78" s="4"/>
      <c r="AF78" s="4">
        <v>2851</v>
      </c>
      <c r="AG78" s="9">
        <v>2813</v>
      </c>
      <c r="AH78" s="4"/>
      <c r="AI78" s="4"/>
      <c r="AJ78" s="4">
        <v>2813</v>
      </c>
      <c r="AK78" s="4">
        <v>2723</v>
      </c>
      <c r="AL78">
        <v>2009</v>
      </c>
      <c r="AM78">
        <v>30</v>
      </c>
      <c r="AN78" s="39">
        <f>IFERROR(INDEX(Vedligehold!O:O,MATCH(A78,Vedligehold!D:D,0),1),0)</f>
        <v>2610500</v>
      </c>
    </row>
    <row r="79" spans="1:40">
      <c r="A79" s="1" t="s">
        <v>373</v>
      </c>
      <c r="B79" s="1" t="s">
        <v>374</v>
      </c>
      <c r="C79" s="7">
        <v>4780</v>
      </c>
      <c r="D79" s="41" t="s">
        <v>202</v>
      </c>
      <c r="E79" s="1"/>
      <c r="F79" s="1"/>
      <c r="G79" s="1"/>
      <c r="H79" s="1"/>
      <c r="I79">
        <v>9070</v>
      </c>
      <c r="J79" s="35" t="s">
        <v>52</v>
      </c>
      <c r="K79">
        <v>2017</v>
      </c>
      <c r="L79"/>
      <c r="M79" s="1" t="s">
        <v>271</v>
      </c>
      <c r="N79" s="1" t="s">
        <v>281</v>
      </c>
      <c r="O79" s="2">
        <v>42152</v>
      </c>
      <c r="P79" s="1"/>
      <c r="Q79" s="3">
        <v>12.272892000000001</v>
      </c>
      <c r="R79" s="3">
        <v>54.976073999999997</v>
      </c>
      <c r="S79" s="1" t="s">
        <v>39</v>
      </c>
      <c r="T79" s="2"/>
      <c r="U79" s="4">
        <v>0</v>
      </c>
      <c r="V79" s="1" t="s">
        <v>55</v>
      </c>
      <c r="W79" s="1" t="s">
        <v>78</v>
      </c>
      <c r="X79" s="1" t="s">
        <v>148</v>
      </c>
      <c r="Y79" s="1" t="s">
        <v>57</v>
      </c>
      <c r="Z79" s="1" t="s">
        <v>149</v>
      </c>
      <c r="AA79" s="1" t="s">
        <v>49</v>
      </c>
      <c r="AB79" s="1" t="s">
        <v>39</v>
      </c>
      <c r="AC79" s="4">
        <v>4506</v>
      </c>
      <c r="AD79" s="4">
        <v>4148</v>
      </c>
      <c r="AE79" s="4"/>
      <c r="AF79" s="4">
        <v>358</v>
      </c>
      <c r="AG79" s="9">
        <v>56</v>
      </c>
      <c r="AH79" s="4"/>
      <c r="AI79" s="4"/>
      <c r="AJ79" s="4">
        <v>340</v>
      </c>
      <c r="AK79" s="4"/>
      <c r="AL79">
        <v>2011</v>
      </c>
      <c r="AM79">
        <v>321</v>
      </c>
      <c r="AN79" s="39">
        <f>IFERROR(INDEX(Vedligehold!O:O,MATCH(A79,Vedligehold!D:D,0),1),0)</f>
        <v>253500</v>
      </c>
    </row>
    <row r="80" spans="1:40">
      <c r="A80" s="1" t="s">
        <v>375</v>
      </c>
      <c r="B80" s="1" t="s">
        <v>376</v>
      </c>
      <c r="C80" s="7">
        <v>4750</v>
      </c>
      <c r="D80" s="41" t="s">
        <v>75</v>
      </c>
      <c r="E80" s="1"/>
      <c r="F80" s="1"/>
      <c r="G80" s="1"/>
      <c r="H80" s="1"/>
      <c r="I80">
        <v>19383</v>
      </c>
      <c r="J80" s="35" t="s">
        <v>61</v>
      </c>
      <c r="K80">
        <v>2016</v>
      </c>
      <c r="L80"/>
      <c r="M80" s="1" t="s">
        <v>76</v>
      </c>
      <c r="N80" s="1" t="s">
        <v>377</v>
      </c>
      <c r="O80" s="2"/>
      <c r="P80" s="1"/>
      <c r="Q80" s="3">
        <v>11.879155000000001</v>
      </c>
      <c r="R80" s="3">
        <v>55.109231999999999</v>
      </c>
      <c r="S80" s="1" t="s">
        <v>39</v>
      </c>
      <c r="T80" s="2"/>
      <c r="U80" s="4">
        <v>0</v>
      </c>
      <c r="V80" s="1" t="s">
        <v>78</v>
      </c>
      <c r="W80" s="1" t="s">
        <v>39</v>
      </c>
      <c r="X80" s="1" t="s">
        <v>356</v>
      </c>
      <c r="Y80" s="1" t="s">
        <v>47</v>
      </c>
      <c r="Z80" s="1" t="s">
        <v>48</v>
      </c>
      <c r="AA80" s="1" t="s">
        <v>49</v>
      </c>
      <c r="AB80" s="1" t="s">
        <v>39</v>
      </c>
      <c r="AC80" s="4">
        <v>2273</v>
      </c>
      <c r="AD80" s="4">
        <v>2080</v>
      </c>
      <c r="AE80" s="4"/>
      <c r="AF80" s="4">
        <v>193</v>
      </c>
      <c r="AG80" s="9">
        <v>177</v>
      </c>
      <c r="AH80" s="4">
        <v>36</v>
      </c>
      <c r="AI80" s="4">
        <v>74</v>
      </c>
      <c r="AJ80" s="4">
        <v>287</v>
      </c>
      <c r="AK80" s="4">
        <v>213</v>
      </c>
      <c r="AL80">
        <v>2009</v>
      </c>
      <c r="AM80">
        <v>200</v>
      </c>
      <c r="AN80" s="39">
        <f>IFERROR(INDEX(Vedligehold!O:O,MATCH(A80,Vedligehold!D:D,0),1),0)</f>
        <v>48300</v>
      </c>
    </row>
    <row r="81" spans="1:40">
      <c r="A81" s="1" t="s">
        <v>378</v>
      </c>
      <c r="B81" s="1" t="s">
        <v>379</v>
      </c>
      <c r="C81" s="7">
        <v>4760</v>
      </c>
      <c r="D81" s="41" t="s">
        <v>91</v>
      </c>
      <c r="E81" s="1"/>
      <c r="F81" s="1"/>
      <c r="G81" s="1"/>
      <c r="H81" s="1"/>
      <c r="I81">
        <v>25161</v>
      </c>
      <c r="J81" s="35" t="s">
        <v>52</v>
      </c>
      <c r="K81"/>
      <c r="L81"/>
      <c r="M81" s="1" t="s">
        <v>143</v>
      </c>
      <c r="N81" s="1" t="s">
        <v>380</v>
      </c>
      <c r="O81" s="2"/>
      <c r="P81" s="1"/>
      <c r="Q81" s="3">
        <v>11.902576</v>
      </c>
      <c r="R81" s="3">
        <v>55.011003199999998</v>
      </c>
      <c r="S81" s="1" t="s">
        <v>39</v>
      </c>
      <c r="T81" s="2"/>
      <c r="U81" s="4"/>
      <c r="V81" s="1" t="s">
        <v>139</v>
      </c>
      <c r="W81" s="1" t="s">
        <v>39</v>
      </c>
      <c r="X81" s="1" t="s">
        <v>381</v>
      </c>
      <c r="Y81" s="1" t="s">
        <v>132</v>
      </c>
      <c r="Z81" s="1" t="s">
        <v>382</v>
      </c>
      <c r="AA81" s="1" t="s">
        <v>383</v>
      </c>
      <c r="AB81" s="1" t="s">
        <v>39</v>
      </c>
      <c r="AC81" s="4"/>
      <c r="AD81" s="4"/>
      <c r="AE81" s="4"/>
      <c r="AF81" s="4">
        <v>310</v>
      </c>
      <c r="AG81" s="9">
        <v>310</v>
      </c>
      <c r="AH81" s="4"/>
      <c r="AI81" s="4"/>
      <c r="AJ81" s="4">
        <v>310</v>
      </c>
      <c r="AK81" s="4"/>
      <c r="AL81">
        <v>2018</v>
      </c>
      <c r="AM81">
        <v>330</v>
      </c>
      <c r="AN81" s="39">
        <f>IFERROR(INDEX(Vedligehold!O:O,MATCH(A81,Vedligehold!D:D,0),1),0)</f>
        <v>0</v>
      </c>
    </row>
    <row r="82" spans="1:40">
      <c r="A82" s="1" t="s">
        <v>384</v>
      </c>
      <c r="B82" s="1" t="s">
        <v>385</v>
      </c>
      <c r="C82" s="7">
        <v>4760</v>
      </c>
      <c r="D82" s="41" t="s">
        <v>91</v>
      </c>
      <c r="E82" s="1"/>
      <c r="F82" s="1"/>
      <c r="G82" s="1"/>
      <c r="H82" s="1"/>
      <c r="I82">
        <v>23037</v>
      </c>
      <c r="J82" s="35" t="s">
        <v>128</v>
      </c>
      <c r="K82">
        <v>2016</v>
      </c>
      <c r="L82"/>
      <c r="M82" s="1" t="s">
        <v>386</v>
      </c>
      <c r="N82" s="1" t="s">
        <v>387</v>
      </c>
      <c r="O82" s="2"/>
      <c r="P82" s="1"/>
      <c r="Q82" s="3">
        <v>11.882327</v>
      </c>
      <c r="R82" s="3">
        <v>54.987295000000003</v>
      </c>
      <c r="S82" s="1" t="s">
        <v>39</v>
      </c>
      <c r="T82" s="2"/>
      <c r="U82" s="4">
        <v>0</v>
      </c>
      <c r="V82" s="1" t="s">
        <v>45</v>
      </c>
      <c r="W82" s="1" t="s">
        <v>78</v>
      </c>
      <c r="X82" s="1" t="s">
        <v>46</v>
      </c>
      <c r="Y82" s="1" t="s">
        <v>47</v>
      </c>
      <c r="Z82" s="1" t="s">
        <v>48</v>
      </c>
      <c r="AA82" s="1" t="s">
        <v>49</v>
      </c>
      <c r="AB82" s="1" t="s">
        <v>39</v>
      </c>
      <c r="AC82" s="4">
        <v>43548</v>
      </c>
      <c r="AD82" s="4">
        <v>40577</v>
      </c>
      <c r="AE82" s="4">
        <v>665</v>
      </c>
      <c r="AF82" s="4">
        <v>2306</v>
      </c>
      <c r="AG82" s="9">
        <v>2771</v>
      </c>
      <c r="AH82" s="4"/>
      <c r="AI82" s="4"/>
      <c r="AJ82" s="4">
        <v>2771</v>
      </c>
      <c r="AK82" s="4">
        <v>1530</v>
      </c>
      <c r="AL82">
        <v>2009</v>
      </c>
      <c r="AM82">
        <v>246</v>
      </c>
      <c r="AN82" s="39">
        <f>IFERROR(INDEX(Vedligehold!O:O,MATCH(A82,Vedligehold!D:D,0),1),0)</f>
        <v>18000</v>
      </c>
    </row>
    <row r="83" spans="1:40">
      <c r="A83" s="1" t="s">
        <v>388</v>
      </c>
      <c r="B83" s="1" t="s">
        <v>389</v>
      </c>
      <c r="C83" s="7">
        <v>4760</v>
      </c>
      <c r="D83" s="41" t="s">
        <v>91</v>
      </c>
      <c r="E83" s="1"/>
      <c r="F83" s="1"/>
      <c r="G83" s="1"/>
      <c r="H83" s="1"/>
      <c r="I83">
        <v>16538</v>
      </c>
      <c r="J83" s="35" t="s">
        <v>136</v>
      </c>
      <c r="K83">
        <v>2016</v>
      </c>
      <c r="L83"/>
      <c r="M83" s="1" t="s">
        <v>390</v>
      </c>
      <c r="N83" s="1" t="s">
        <v>391</v>
      </c>
      <c r="O83" s="2"/>
      <c r="P83" s="1"/>
      <c r="Q83" s="3">
        <v>11.914111</v>
      </c>
      <c r="R83" s="3">
        <v>55.048076000000002</v>
      </c>
      <c r="S83" s="1" t="s">
        <v>39</v>
      </c>
      <c r="T83" s="2"/>
      <c r="U83" s="4">
        <v>0</v>
      </c>
      <c r="V83" s="1" t="s">
        <v>45</v>
      </c>
      <c r="W83" s="1" t="s">
        <v>78</v>
      </c>
      <c r="X83" s="1" t="s">
        <v>46</v>
      </c>
      <c r="Y83" s="1" t="s">
        <v>47</v>
      </c>
      <c r="Z83" s="1" t="s">
        <v>48</v>
      </c>
      <c r="AA83" s="1" t="s">
        <v>49</v>
      </c>
      <c r="AB83" s="1" t="s">
        <v>39</v>
      </c>
      <c r="AC83" s="4">
        <v>395844</v>
      </c>
      <c r="AD83" s="4">
        <v>394319</v>
      </c>
      <c r="AE83" s="4">
        <v>47</v>
      </c>
      <c r="AF83" s="4">
        <v>1487</v>
      </c>
      <c r="AG83" s="9">
        <v>1501</v>
      </c>
      <c r="AH83" s="4">
        <v>248</v>
      </c>
      <c r="AI83" s="4">
        <v>10</v>
      </c>
      <c r="AJ83" s="4">
        <v>1723</v>
      </c>
      <c r="AK83" s="4">
        <v>627</v>
      </c>
      <c r="AL83">
        <v>2009</v>
      </c>
      <c r="AM83">
        <v>167</v>
      </c>
      <c r="AN83" s="39">
        <f>IFERROR(INDEX(Vedligehold!O:O,MATCH(A83,Vedligehold!D:D,0),1),0)</f>
        <v>1610800</v>
      </c>
    </row>
    <row r="84" spans="1:40">
      <c r="A84" s="1" t="s">
        <v>392</v>
      </c>
      <c r="B84" s="1" t="s">
        <v>393</v>
      </c>
      <c r="C84" s="7">
        <v>4780</v>
      </c>
      <c r="D84" s="41" t="s">
        <v>202</v>
      </c>
      <c r="E84" s="1"/>
      <c r="F84" s="1"/>
      <c r="G84" s="1"/>
      <c r="H84" s="1"/>
      <c r="I84">
        <v>9423</v>
      </c>
      <c r="J84" s="35" t="s">
        <v>38</v>
      </c>
      <c r="K84">
        <v>2016</v>
      </c>
      <c r="L84"/>
      <c r="M84" s="1" t="s">
        <v>271</v>
      </c>
      <c r="N84" s="1" t="s">
        <v>394</v>
      </c>
      <c r="O84" s="2"/>
      <c r="P84" s="1"/>
      <c r="Q84" s="3">
        <v>12.274104899999999</v>
      </c>
      <c r="R84" s="3">
        <v>54.976753500000001</v>
      </c>
      <c r="S84" s="1" t="s">
        <v>39</v>
      </c>
      <c r="T84" s="2"/>
      <c r="U84" s="4">
        <v>0</v>
      </c>
      <c r="V84" s="1" t="s">
        <v>55</v>
      </c>
      <c r="W84" s="1" t="s">
        <v>139</v>
      </c>
      <c r="X84" s="1" t="s">
        <v>381</v>
      </c>
      <c r="Y84" s="1" t="s">
        <v>80</v>
      </c>
      <c r="Z84" s="1" t="s">
        <v>81</v>
      </c>
      <c r="AA84" s="1" t="s">
        <v>383</v>
      </c>
      <c r="AB84" s="1" t="s">
        <v>39</v>
      </c>
      <c r="AC84" s="4">
        <v>1774</v>
      </c>
      <c r="AD84" s="4">
        <v>1598</v>
      </c>
      <c r="AE84" s="4"/>
      <c r="AF84" s="4">
        <v>176</v>
      </c>
      <c r="AG84" s="9">
        <v>176</v>
      </c>
      <c r="AH84" s="4"/>
      <c r="AI84" s="4"/>
      <c r="AJ84" s="4">
        <v>176</v>
      </c>
      <c r="AK84" s="4">
        <v>160</v>
      </c>
      <c r="AL84">
        <v>2009</v>
      </c>
      <c r="AM84">
        <v>83</v>
      </c>
      <c r="AN84" s="39">
        <f>IFERROR(INDEX(Vedligehold!O:O,MATCH(A84,Vedligehold!D:D,0),1),0)</f>
        <v>38900</v>
      </c>
    </row>
    <row r="85" spans="1:40">
      <c r="A85" s="1" t="s">
        <v>395</v>
      </c>
      <c r="B85" s="1" t="s">
        <v>396</v>
      </c>
      <c r="C85" s="7">
        <v>4780</v>
      </c>
      <c r="D85" s="41" t="s">
        <v>202</v>
      </c>
      <c r="E85" s="1"/>
      <c r="F85" s="1"/>
      <c r="G85" s="1"/>
      <c r="H85" s="1"/>
      <c r="I85">
        <v>7273</v>
      </c>
      <c r="J85" s="35" t="s">
        <v>39</v>
      </c>
      <c r="K85"/>
      <c r="L85"/>
      <c r="M85" s="1" t="s">
        <v>397</v>
      </c>
      <c r="N85" s="1" t="s">
        <v>398</v>
      </c>
      <c r="O85" s="2"/>
      <c r="P85" s="1"/>
      <c r="Q85" s="3">
        <v>12.3506509</v>
      </c>
      <c r="R85" s="3">
        <v>54.969754999999999</v>
      </c>
      <c r="S85" s="1" t="s">
        <v>39</v>
      </c>
      <c r="T85" s="2"/>
      <c r="U85" s="4">
        <v>0</v>
      </c>
      <c r="V85" s="1" t="s">
        <v>55</v>
      </c>
      <c r="W85" s="1" t="s">
        <v>78</v>
      </c>
      <c r="X85" s="1" t="s">
        <v>399</v>
      </c>
      <c r="Y85" s="1" t="s">
        <v>47</v>
      </c>
      <c r="Z85" s="1" t="s">
        <v>48</v>
      </c>
      <c r="AA85" s="1" t="s">
        <v>49</v>
      </c>
      <c r="AB85" s="1" t="s">
        <v>39</v>
      </c>
      <c r="AC85" s="4">
        <v>20026</v>
      </c>
      <c r="AD85" s="4">
        <v>19102</v>
      </c>
      <c r="AE85" s="4"/>
      <c r="AF85" s="4">
        <v>924</v>
      </c>
      <c r="AG85" s="9">
        <v>924</v>
      </c>
      <c r="AH85" s="4">
        <v>20</v>
      </c>
      <c r="AI85" s="4"/>
      <c r="AJ85" s="4">
        <v>944</v>
      </c>
      <c r="AK85" s="4"/>
      <c r="AL85">
        <v>2009</v>
      </c>
      <c r="AM85">
        <v>76</v>
      </c>
      <c r="AN85" s="39">
        <f>IFERROR(INDEX(Vedligehold!O:O,MATCH(A85,Vedligehold!D:D,0),1),0)</f>
        <v>1139041</v>
      </c>
    </row>
    <row r="86" spans="1:40">
      <c r="A86" s="1" t="s">
        <v>400</v>
      </c>
      <c r="B86" s="1" t="s">
        <v>401</v>
      </c>
      <c r="C86" s="7">
        <v>4780</v>
      </c>
      <c r="D86" s="41" t="s">
        <v>202</v>
      </c>
      <c r="E86" s="1"/>
      <c r="F86" s="1"/>
      <c r="G86" s="1"/>
      <c r="H86" s="1"/>
      <c r="I86">
        <v>3982</v>
      </c>
      <c r="J86" s="35" t="s">
        <v>39</v>
      </c>
      <c r="K86"/>
      <c r="L86"/>
      <c r="M86" s="1" t="s">
        <v>402</v>
      </c>
      <c r="N86" s="1" t="s">
        <v>403</v>
      </c>
      <c r="O86" s="2"/>
      <c r="P86" s="1"/>
      <c r="Q86" s="3">
        <v>12.2892639</v>
      </c>
      <c r="R86" s="3">
        <v>54.987212800000002</v>
      </c>
      <c r="S86" s="1" t="s">
        <v>39</v>
      </c>
      <c r="T86" s="2"/>
      <c r="U86" s="4">
        <v>0</v>
      </c>
      <c r="V86" s="1" t="s">
        <v>55</v>
      </c>
      <c r="W86" s="1" t="s">
        <v>78</v>
      </c>
      <c r="X86" s="1" t="s">
        <v>399</v>
      </c>
      <c r="Y86" s="1" t="s">
        <v>47</v>
      </c>
      <c r="Z86" s="1" t="s">
        <v>48</v>
      </c>
      <c r="AA86" s="1" t="s">
        <v>49</v>
      </c>
      <c r="AB86" s="1" t="s">
        <v>39</v>
      </c>
      <c r="AC86" s="4">
        <v>45</v>
      </c>
      <c r="AD86" s="4">
        <v>0</v>
      </c>
      <c r="AE86" s="4"/>
      <c r="AF86" s="4">
        <v>45</v>
      </c>
      <c r="AG86" s="9">
        <v>90</v>
      </c>
      <c r="AH86" s="4"/>
      <c r="AI86" s="4"/>
      <c r="AJ86" s="4">
        <v>90</v>
      </c>
      <c r="AK86" s="4"/>
      <c r="AL86">
        <v>2009</v>
      </c>
      <c r="AM86">
        <v>53</v>
      </c>
      <c r="AN86" s="39">
        <f>IFERROR(INDEX(Vedligehold!O:O,MATCH(A86,Vedligehold!D:D,0),1),0)</f>
        <v>746876</v>
      </c>
    </row>
    <row r="87" spans="1:40">
      <c r="A87" s="1" t="s">
        <v>404</v>
      </c>
      <c r="B87" s="1" t="s">
        <v>405</v>
      </c>
      <c r="C87" s="7">
        <v>4780</v>
      </c>
      <c r="D87" s="41" t="s">
        <v>202</v>
      </c>
      <c r="E87" s="1"/>
      <c r="F87" s="1"/>
      <c r="G87" s="1"/>
      <c r="H87" s="1"/>
      <c r="I87">
        <v>3981</v>
      </c>
      <c r="J87" s="35" t="s">
        <v>52</v>
      </c>
      <c r="K87">
        <v>2016</v>
      </c>
      <c r="L87"/>
      <c r="M87" s="1" t="s">
        <v>402</v>
      </c>
      <c r="N87" s="1" t="s">
        <v>406</v>
      </c>
      <c r="O87" s="2"/>
      <c r="P87" s="1"/>
      <c r="Q87" s="3">
        <v>12.288116</v>
      </c>
      <c r="R87" s="3">
        <v>54.987521999999998</v>
      </c>
      <c r="S87" s="1" t="s">
        <v>39</v>
      </c>
      <c r="T87" s="2"/>
      <c r="U87" s="4">
        <v>0</v>
      </c>
      <c r="V87" s="1" t="s">
        <v>78</v>
      </c>
      <c r="W87" s="1" t="s">
        <v>55</v>
      </c>
      <c r="X87" s="1" t="s">
        <v>356</v>
      </c>
      <c r="Y87" s="1" t="s">
        <v>47</v>
      </c>
      <c r="Z87" s="1" t="s">
        <v>48</v>
      </c>
      <c r="AA87" s="1" t="s">
        <v>49</v>
      </c>
      <c r="AB87" s="1" t="s">
        <v>39</v>
      </c>
      <c r="AC87" s="4">
        <v>3055</v>
      </c>
      <c r="AD87" s="4">
        <v>2154</v>
      </c>
      <c r="AE87" s="4"/>
      <c r="AF87" s="4">
        <v>901</v>
      </c>
      <c r="AG87" s="9">
        <v>901</v>
      </c>
      <c r="AH87" s="4">
        <v>241</v>
      </c>
      <c r="AI87" s="4">
        <v>321</v>
      </c>
      <c r="AJ87" s="4">
        <v>1463</v>
      </c>
      <c r="AK87" s="4">
        <v>1233</v>
      </c>
      <c r="AL87">
        <v>2009</v>
      </c>
      <c r="AM87">
        <v>52</v>
      </c>
      <c r="AN87" s="39">
        <f>IFERROR(INDEX(Vedligehold!O:O,MATCH(A87,Vedligehold!D:D,0),1),0)</f>
        <v>321700</v>
      </c>
    </row>
    <row r="88" spans="1:40">
      <c r="A88" s="1" t="s">
        <v>407</v>
      </c>
      <c r="B88" s="1" t="s">
        <v>408</v>
      </c>
      <c r="C88" s="7">
        <v>4792</v>
      </c>
      <c r="D88" s="41" t="s">
        <v>252</v>
      </c>
      <c r="E88" s="1"/>
      <c r="F88" s="1"/>
      <c r="G88" s="1"/>
      <c r="H88" s="1"/>
      <c r="I88">
        <v>6897</v>
      </c>
      <c r="J88" s="35" t="s">
        <v>61</v>
      </c>
      <c r="K88">
        <v>2016</v>
      </c>
      <c r="L88"/>
      <c r="M88" s="1" t="s">
        <v>253</v>
      </c>
      <c r="N88" s="1" t="s">
        <v>409</v>
      </c>
      <c r="O88" s="2"/>
      <c r="P88" s="1"/>
      <c r="Q88" s="3">
        <v>12.1646105</v>
      </c>
      <c r="R88" s="3">
        <v>54.915660799999998</v>
      </c>
      <c r="S88" s="1" t="s">
        <v>39</v>
      </c>
      <c r="T88" s="2"/>
      <c r="U88" s="4">
        <v>0</v>
      </c>
      <c r="V88" s="1" t="s">
        <v>55</v>
      </c>
      <c r="W88" s="1" t="s">
        <v>78</v>
      </c>
      <c r="X88" s="1" t="s">
        <v>58</v>
      </c>
      <c r="Y88" s="1" t="s">
        <v>57</v>
      </c>
      <c r="Z88" s="1" t="s">
        <v>58</v>
      </c>
      <c r="AA88" s="1" t="s">
        <v>49</v>
      </c>
      <c r="AB88" s="1" t="s">
        <v>39</v>
      </c>
      <c r="AC88" s="4">
        <v>34045</v>
      </c>
      <c r="AD88" s="4">
        <v>30916</v>
      </c>
      <c r="AE88" s="4">
        <v>528</v>
      </c>
      <c r="AF88" s="4">
        <v>2176</v>
      </c>
      <c r="AG88" s="9">
        <v>2164</v>
      </c>
      <c r="AH88" s="4"/>
      <c r="AI88" s="4">
        <v>536</v>
      </c>
      <c r="AJ88" s="4">
        <v>2700</v>
      </c>
      <c r="AK88" s="4">
        <v>2700</v>
      </c>
      <c r="AL88">
        <v>2009</v>
      </c>
      <c r="AM88">
        <v>72</v>
      </c>
      <c r="AN88" s="39">
        <f>IFERROR(INDEX(Vedligehold!O:O,MATCH(A88,Vedligehold!D:D,0),1),0)</f>
        <v>568500</v>
      </c>
    </row>
    <row r="89" spans="1:40">
      <c r="A89" s="1" t="s">
        <v>410</v>
      </c>
      <c r="B89" s="1" t="s">
        <v>411</v>
      </c>
      <c r="C89" s="7">
        <v>4780</v>
      </c>
      <c r="D89" s="41" t="s">
        <v>202</v>
      </c>
      <c r="E89" s="1"/>
      <c r="F89" s="1"/>
      <c r="G89" s="1"/>
      <c r="H89" s="1"/>
      <c r="I89">
        <v>5991</v>
      </c>
      <c r="J89" s="35" t="s">
        <v>61</v>
      </c>
      <c r="K89">
        <v>2016</v>
      </c>
      <c r="L89"/>
      <c r="M89" s="1" t="s">
        <v>296</v>
      </c>
      <c r="N89" s="1" t="s">
        <v>412</v>
      </c>
      <c r="O89" s="2"/>
      <c r="P89" s="1"/>
      <c r="Q89" s="3">
        <v>12.391755</v>
      </c>
      <c r="R89" s="3">
        <v>54.996389999999998</v>
      </c>
      <c r="S89" s="1" t="s">
        <v>39</v>
      </c>
      <c r="T89" s="2"/>
      <c r="U89" s="4">
        <v>0</v>
      </c>
      <c r="V89" s="1" t="s">
        <v>55</v>
      </c>
      <c r="W89" s="1" t="s">
        <v>78</v>
      </c>
      <c r="X89" s="1" t="s">
        <v>58</v>
      </c>
      <c r="Y89" s="1" t="s">
        <v>57</v>
      </c>
      <c r="Z89" s="1" t="s">
        <v>58</v>
      </c>
      <c r="AA89" s="1" t="s">
        <v>49</v>
      </c>
      <c r="AB89" s="1" t="s">
        <v>39</v>
      </c>
      <c r="AC89" s="4">
        <v>34438</v>
      </c>
      <c r="AD89" s="4">
        <v>29849</v>
      </c>
      <c r="AE89" s="4">
        <v>1074</v>
      </c>
      <c r="AF89" s="4">
        <v>3109</v>
      </c>
      <c r="AG89" s="9">
        <v>3109</v>
      </c>
      <c r="AH89" s="4"/>
      <c r="AI89" s="4">
        <v>315</v>
      </c>
      <c r="AJ89" s="4">
        <v>3424</v>
      </c>
      <c r="AK89" s="4">
        <v>3109</v>
      </c>
      <c r="AL89">
        <v>2009</v>
      </c>
      <c r="AM89">
        <v>68</v>
      </c>
      <c r="AN89" s="39">
        <f>IFERROR(INDEX(Vedligehold!O:O,MATCH(A89,Vedligehold!D:D,0),1),0)</f>
        <v>1580000</v>
      </c>
    </row>
    <row r="90" spans="1:40">
      <c r="A90" s="1" t="s">
        <v>413</v>
      </c>
      <c r="B90" s="1" t="s">
        <v>414</v>
      </c>
      <c r="C90" s="7">
        <v>4780</v>
      </c>
      <c r="D90" s="41" t="s">
        <v>202</v>
      </c>
      <c r="E90" s="1"/>
      <c r="F90" s="1"/>
      <c r="G90" s="1"/>
      <c r="H90" s="1"/>
      <c r="I90">
        <v>4295</v>
      </c>
      <c r="J90" s="35" t="s">
        <v>52</v>
      </c>
      <c r="K90">
        <v>2016</v>
      </c>
      <c r="L90"/>
      <c r="M90" s="1" t="s">
        <v>203</v>
      </c>
      <c r="N90" s="1" t="s">
        <v>415</v>
      </c>
      <c r="O90" s="2"/>
      <c r="P90" s="1"/>
      <c r="Q90" s="3">
        <v>12.279868</v>
      </c>
      <c r="R90" s="3">
        <v>54.994525000000003</v>
      </c>
      <c r="S90" s="1" t="s">
        <v>39</v>
      </c>
      <c r="T90" s="2"/>
      <c r="U90" s="4">
        <v>0</v>
      </c>
      <c r="V90" s="1" t="s">
        <v>55</v>
      </c>
      <c r="W90" s="1" t="s">
        <v>78</v>
      </c>
      <c r="X90" s="1" t="s">
        <v>58</v>
      </c>
      <c r="Y90" s="1" t="s">
        <v>57</v>
      </c>
      <c r="Z90" s="1" t="s">
        <v>58</v>
      </c>
      <c r="AA90" s="1" t="s">
        <v>49</v>
      </c>
      <c r="AB90" s="1" t="s">
        <v>39</v>
      </c>
      <c r="AC90" s="4">
        <v>38894</v>
      </c>
      <c r="AD90" s="4">
        <v>28737</v>
      </c>
      <c r="AE90" s="4">
        <v>1720</v>
      </c>
      <c r="AF90" s="4">
        <v>8691</v>
      </c>
      <c r="AG90" s="9">
        <v>8691</v>
      </c>
      <c r="AH90" s="4">
        <v>435</v>
      </c>
      <c r="AI90" s="4">
        <v>174</v>
      </c>
      <c r="AJ90" s="4">
        <v>9300</v>
      </c>
      <c r="AK90" s="4">
        <v>9240</v>
      </c>
      <c r="AL90">
        <v>2009</v>
      </c>
      <c r="AM90">
        <v>56</v>
      </c>
      <c r="AN90" s="39">
        <f>IFERROR(INDEX(Vedligehold!O:O,MATCH(A90,Vedligehold!D:D,0),1),0)</f>
        <v>701700</v>
      </c>
    </row>
    <row r="91" spans="1:40">
      <c r="A91" s="1" t="s">
        <v>416</v>
      </c>
      <c r="B91" s="1" t="s">
        <v>417</v>
      </c>
      <c r="C91" s="7">
        <v>4780</v>
      </c>
      <c r="D91" s="41" t="s">
        <v>202</v>
      </c>
      <c r="E91" s="1"/>
      <c r="F91" s="1"/>
      <c r="G91" s="1"/>
      <c r="H91" s="1"/>
      <c r="I91">
        <v>3978</v>
      </c>
      <c r="J91" s="35" t="s">
        <v>39</v>
      </c>
      <c r="K91"/>
      <c r="L91"/>
      <c r="M91" s="1" t="s">
        <v>402</v>
      </c>
      <c r="N91" s="1" t="s">
        <v>418</v>
      </c>
      <c r="O91" s="2"/>
      <c r="P91" s="1"/>
      <c r="Q91" s="3">
        <v>12.289044000000001</v>
      </c>
      <c r="R91" s="3">
        <v>54.987106699999998</v>
      </c>
      <c r="S91" s="1" t="s">
        <v>39</v>
      </c>
      <c r="T91" s="2"/>
      <c r="U91" s="4">
        <v>0</v>
      </c>
      <c r="V91" s="1" t="s">
        <v>55</v>
      </c>
      <c r="W91" s="1" t="s">
        <v>78</v>
      </c>
      <c r="X91" s="1" t="s">
        <v>399</v>
      </c>
      <c r="Y91" s="1" t="s">
        <v>47</v>
      </c>
      <c r="Z91" s="1" t="s">
        <v>48</v>
      </c>
      <c r="AA91" s="1" t="s">
        <v>49</v>
      </c>
      <c r="AB91" s="1" t="s">
        <v>39</v>
      </c>
      <c r="AC91" s="4">
        <v>2672</v>
      </c>
      <c r="AD91" s="4">
        <v>1800</v>
      </c>
      <c r="AE91" s="4"/>
      <c r="AF91" s="4">
        <v>872</v>
      </c>
      <c r="AG91" s="9">
        <v>1080</v>
      </c>
      <c r="AH91" s="4">
        <v>396</v>
      </c>
      <c r="AI91" s="4">
        <v>44</v>
      </c>
      <c r="AJ91" s="4">
        <v>1520</v>
      </c>
      <c r="AK91" s="4"/>
      <c r="AL91">
        <v>2009</v>
      </c>
      <c r="AM91">
        <v>51</v>
      </c>
      <c r="AN91" s="39">
        <f>IFERROR(INDEX(Vedligehold!O:O,MATCH(A91,Vedligehold!D:D,0),1),0)</f>
        <v>1386543</v>
      </c>
    </row>
    <row r="92" spans="1:40">
      <c r="A92" s="1" t="s">
        <v>419</v>
      </c>
      <c r="B92" s="1" t="s">
        <v>420</v>
      </c>
      <c r="C92" s="7">
        <v>4760</v>
      </c>
      <c r="D92" s="41" t="s">
        <v>91</v>
      </c>
      <c r="E92" s="1"/>
      <c r="F92" s="1"/>
      <c r="G92" s="1"/>
      <c r="H92" s="1"/>
      <c r="I92">
        <v>19097</v>
      </c>
      <c r="J92" s="35" t="s">
        <v>38</v>
      </c>
      <c r="K92">
        <v>2016</v>
      </c>
      <c r="L92"/>
      <c r="M92" s="1" t="s">
        <v>137</v>
      </c>
      <c r="N92" s="1" t="s">
        <v>421</v>
      </c>
      <c r="O92" s="2"/>
      <c r="P92" s="1"/>
      <c r="Q92" s="3">
        <v>11.919938800000001</v>
      </c>
      <c r="R92" s="3">
        <v>55.011749700000003</v>
      </c>
      <c r="S92" s="1" t="s">
        <v>39</v>
      </c>
      <c r="T92" s="2"/>
      <c r="U92" s="4"/>
      <c r="V92" s="1" t="s">
        <v>236</v>
      </c>
      <c r="W92" s="1" t="s">
        <v>39</v>
      </c>
      <c r="X92" s="1" t="s">
        <v>46</v>
      </c>
      <c r="Y92" s="1" t="s">
        <v>47</v>
      </c>
      <c r="Z92" s="1" t="s">
        <v>48</v>
      </c>
      <c r="AA92" s="1" t="s">
        <v>383</v>
      </c>
      <c r="AB92" s="1" t="s">
        <v>39</v>
      </c>
      <c r="AC92" s="4">
        <v>66314</v>
      </c>
      <c r="AD92" s="4">
        <v>58950</v>
      </c>
      <c r="AE92" s="4"/>
      <c r="AF92" s="4">
        <v>7364</v>
      </c>
      <c r="AG92" s="9">
        <v>8528</v>
      </c>
      <c r="AH92" s="4">
        <v>815</v>
      </c>
      <c r="AI92" s="4"/>
      <c r="AJ92" s="4">
        <v>9343</v>
      </c>
      <c r="AK92" s="4"/>
      <c r="AL92">
        <v>2014</v>
      </c>
      <c r="AM92">
        <v>319</v>
      </c>
      <c r="AN92" s="39">
        <f>IFERROR(INDEX(Vedligehold!O:O,MATCH(A92,Vedligehold!D:D,0),1),0)</f>
        <v>108000</v>
      </c>
    </row>
    <row r="93" spans="1:40">
      <c r="A93" s="1" t="s">
        <v>422</v>
      </c>
      <c r="B93" s="1" t="s">
        <v>423</v>
      </c>
      <c r="C93" s="7">
        <v>4760</v>
      </c>
      <c r="D93" s="41" t="s">
        <v>91</v>
      </c>
      <c r="E93" s="1"/>
      <c r="F93" s="1"/>
      <c r="G93" s="1"/>
      <c r="H93" s="1"/>
      <c r="I93">
        <v>26331</v>
      </c>
      <c r="J93" s="35" t="s">
        <v>39</v>
      </c>
      <c r="K93"/>
      <c r="L93"/>
      <c r="M93" s="1" t="s">
        <v>354</v>
      </c>
      <c r="N93" s="1" t="s">
        <v>424</v>
      </c>
      <c r="O93" s="2"/>
      <c r="P93" s="1"/>
      <c r="Q93" s="3">
        <v>11.8925152</v>
      </c>
      <c r="R93" s="3">
        <v>54.997282200000001</v>
      </c>
      <c r="S93" s="1" t="s">
        <v>39</v>
      </c>
      <c r="T93" s="2"/>
      <c r="U93" s="4"/>
      <c r="V93" s="1" t="s">
        <v>55</v>
      </c>
      <c r="W93" s="1" t="s">
        <v>39</v>
      </c>
      <c r="X93" s="1" t="s">
        <v>198</v>
      </c>
      <c r="Y93" s="1" t="s">
        <v>132</v>
      </c>
      <c r="Z93" s="1" t="s">
        <v>133</v>
      </c>
      <c r="AA93" s="1" t="s">
        <v>49</v>
      </c>
      <c r="AB93" s="1" t="s">
        <v>39</v>
      </c>
      <c r="AC93" s="4">
        <v>2770</v>
      </c>
      <c r="AD93" s="4">
        <v>1776</v>
      </c>
      <c r="AE93" s="4">
        <v>507</v>
      </c>
      <c r="AF93" s="4">
        <v>994</v>
      </c>
      <c r="AG93" s="9">
        <v>994</v>
      </c>
      <c r="AH93" s="4"/>
      <c r="AI93" s="4"/>
      <c r="AJ93" s="4">
        <v>994</v>
      </c>
      <c r="AK93" s="4"/>
      <c r="AL93">
        <v>2009</v>
      </c>
      <c r="AM93">
        <v>291</v>
      </c>
      <c r="AN93" s="39">
        <f>IFERROR(INDEX(Vedligehold!O:O,MATCH(A93,Vedligehold!D:D,0),1),0)</f>
        <v>199500</v>
      </c>
    </row>
    <row r="94" spans="1:40">
      <c r="A94" s="1" t="s">
        <v>425</v>
      </c>
      <c r="B94" s="1" t="s">
        <v>426</v>
      </c>
      <c r="C94" s="7">
        <v>4760</v>
      </c>
      <c r="D94" s="41" t="s">
        <v>91</v>
      </c>
      <c r="E94" s="1"/>
      <c r="F94" s="1"/>
      <c r="G94" s="1"/>
      <c r="H94" s="1"/>
      <c r="I94">
        <v>21137</v>
      </c>
      <c r="J94" s="35" t="s">
        <v>38</v>
      </c>
      <c r="K94">
        <v>2016</v>
      </c>
      <c r="L94"/>
      <c r="M94" s="1" t="s">
        <v>160</v>
      </c>
      <c r="N94" s="1" t="s">
        <v>427</v>
      </c>
      <c r="O94" s="2"/>
      <c r="P94" s="1"/>
      <c r="Q94" s="3">
        <v>11.900416</v>
      </c>
      <c r="R94" s="3">
        <v>55.008091</v>
      </c>
      <c r="S94" s="1" t="s">
        <v>39</v>
      </c>
      <c r="T94" s="2"/>
      <c r="U94" s="4">
        <v>0</v>
      </c>
      <c r="V94" s="1" t="s">
        <v>45</v>
      </c>
      <c r="W94" s="1" t="s">
        <v>39</v>
      </c>
      <c r="X94" s="1" t="s">
        <v>46</v>
      </c>
      <c r="Y94" s="1" t="s">
        <v>47</v>
      </c>
      <c r="Z94" s="1" t="s">
        <v>48</v>
      </c>
      <c r="AA94" s="1" t="s">
        <v>49</v>
      </c>
      <c r="AB94" s="1" t="s">
        <v>39</v>
      </c>
      <c r="AC94" s="4">
        <v>55141</v>
      </c>
      <c r="AD94" s="4">
        <v>54053</v>
      </c>
      <c r="AE94" s="4"/>
      <c r="AF94" s="4">
        <v>1088</v>
      </c>
      <c r="AG94" s="9">
        <v>1038</v>
      </c>
      <c r="AH94" s="4">
        <v>184</v>
      </c>
      <c r="AI94" s="4">
        <v>225</v>
      </c>
      <c r="AJ94" s="4">
        <v>1447</v>
      </c>
      <c r="AK94" s="4">
        <v>1372</v>
      </c>
      <c r="AL94">
        <v>2009</v>
      </c>
      <c r="AM94">
        <v>225</v>
      </c>
      <c r="AN94" s="39">
        <f>IFERROR(INDEX(Vedligehold!O:O,MATCH(A94,Vedligehold!D:D,0),1),0)</f>
        <v>1613200</v>
      </c>
    </row>
    <row r="95" spans="1:40">
      <c r="A95" s="1" t="s">
        <v>428</v>
      </c>
      <c r="B95" s="1" t="s">
        <v>429</v>
      </c>
      <c r="C95" s="7">
        <v>4780</v>
      </c>
      <c r="D95" s="41" t="s">
        <v>202</v>
      </c>
      <c r="E95" s="1"/>
      <c r="F95" s="1"/>
      <c r="G95" s="1"/>
      <c r="H95" s="1"/>
      <c r="I95">
        <v>11061</v>
      </c>
      <c r="J95" s="35" t="s">
        <v>39</v>
      </c>
      <c r="K95"/>
      <c r="L95"/>
      <c r="M95" s="1" t="s">
        <v>203</v>
      </c>
      <c r="N95" s="1" t="s">
        <v>430</v>
      </c>
      <c r="O95" s="2"/>
      <c r="P95" s="1"/>
      <c r="Q95" s="3">
        <v>12.286335299999999</v>
      </c>
      <c r="R95" s="3">
        <v>54.998740499999997</v>
      </c>
      <c r="S95" s="1" t="s">
        <v>39</v>
      </c>
      <c r="T95" s="2"/>
      <c r="U95" s="4"/>
      <c r="V95" s="1" t="s">
        <v>78</v>
      </c>
      <c r="W95" s="1" t="s">
        <v>55</v>
      </c>
      <c r="X95" s="1" t="s">
        <v>198</v>
      </c>
      <c r="Y95" s="1" t="s">
        <v>273</v>
      </c>
      <c r="Z95" s="1" t="s">
        <v>274</v>
      </c>
      <c r="AA95" s="1" t="s">
        <v>49</v>
      </c>
      <c r="AB95" s="1" t="s">
        <v>39</v>
      </c>
      <c r="AC95" s="4">
        <v>5206</v>
      </c>
      <c r="AD95" s="4">
        <v>3968</v>
      </c>
      <c r="AE95" s="4"/>
      <c r="AF95" s="4">
        <v>1238</v>
      </c>
      <c r="AG95" s="9">
        <v>1238</v>
      </c>
      <c r="AH95" s="4"/>
      <c r="AI95" s="4"/>
      <c r="AJ95" s="4">
        <v>1238</v>
      </c>
      <c r="AK95" s="4"/>
      <c r="AL95">
        <v>2009</v>
      </c>
      <c r="AM95">
        <v>306</v>
      </c>
      <c r="AN95" s="39">
        <f>IFERROR(INDEX(Vedligehold!O:O,MATCH(A95,Vedligehold!D:D,0),1),0)</f>
        <v>94000</v>
      </c>
    </row>
    <row r="96" spans="1:40">
      <c r="A96" s="1" t="s">
        <v>431</v>
      </c>
      <c r="B96" s="1" t="s">
        <v>432</v>
      </c>
      <c r="C96" s="7">
        <v>4720</v>
      </c>
      <c r="D96" s="41" t="s">
        <v>42</v>
      </c>
      <c r="E96" s="1"/>
      <c r="F96" s="1"/>
      <c r="G96" s="1"/>
      <c r="H96" s="1"/>
      <c r="I96">
        <v>12000</v>
      </c>
      <c r="J96" s="35" t="s">
        <v>52</v>
      </c>
      <c r="K96">
        <v>2016</v>
      </c>
      <c r="L96">
        <v>2023</v>
      </c>
      <c r="M96" s="1" t="s">
        <v>123</v>
      </c>
      <c r="N96" s="1" t="s">
        <v>433</v>
      </c>
      <c r="O96" s="2">
        <v>42915</v>
      </c>
      <c r="P96" s="1"/>
      <c r="Q96" s="3">
        <v>12.047699</v>
      </c>
      <c r="R96" s="3">
        <v>55.122678999999998</v>
      </c>
      <c r="S96" s="1" t="s">
        <v>39</v>
      </c>
      <c r="T96" s="2"/>
      <c r="U96" s="4">
        <v>0</v>
      </c>
      <c r="V96" s="1" t="s">
        <v>78</v>
      </c>
      <c r="W96" s="1" t="s">
        <v>39</v>
      </c>
      <c r="X96" s="1" t="s">
        <v>310</v>
      </c>
      <c r="Y96" s="1" t="s">
        <v>140</v>
      </c>
      <c r="Z96" s="1" t="s">
        <v>366</v>
      </c>
      <c r="AA96" s="1" t="s">
        <v>49</v>
      </c>
      <c r="AB96" s="1" t="s">
        <v>39</v>
      </c>
      <c r="AC96" s="4">
        <v>6120</v>
      </c>
      <c r="AD96" s="4">
        <v>5061</v>
      </c>
      <c r="AE96" s="4"/>
      <c r="AF96" s="4">
        <v>1059</v>
      </c>
      <c r="AG96" s="9">
        <v>1974</v>
      </c>
      <c r="AH96" s="4">
        <v>42</v>
      </c>
      <c r="AI96" s="4">
        <v>475</v>
      </c>
      <c r="AJ96" s="4">
        <v>2491</v>
      </c>
      <c r="AK96" s="4"/>
      <c r="AL96">
        <v>2009</v>
      </c>
      <c r="AM96">
        <v>117</v>
      </c>
      <c r="AN96" s="39">
        <f>IFERROR(INDEX(Vedligehold!O:O,MATCH(A96,Vedligehold!D:D,0),1),0)</f>
        <v>579500</v>
      </c>
    </row>
    <row r="97" spans="1:40">
      <c r="A97" s="1" t="s">
        <v>434</v>
      </c>
      <c r="B97" s="1" t="s">
        <v>435</v>
      </c>
      <c r="C97" s="7">
        <v>4720</v>
      </c>
      <c r="D97" s="41" t="s">
        <v>42</v>
      </c>
      <c r="E97" s="1"/>
      <c r="F97" s="1"/>
      <c r="G97" s="1"/>
      <c r="H97" s="1"/>
      <c r="I97">
        <v>14963</v>
      </c>
      <c r="J97" s="35" t="s">
        <v>52</v>
      </c>
      <c r="K97">
        <v>2016</v>
      </c>
      <c r="L97"/>
      <c r="M97" s="1" t="s">
        <v>241</v>
      </c>
      <c r="N97" s="1" t="s">
        <v>436</v>
      </c>
      <c r="O97" s="2"/>
      <c r="P97" s="1"/>
      <c r="Q97" s="3">
        <v>12.0477779</v>
      </c>
      <c r="R97" s="3">
        <v>55.121176300000002</v>
      </c>
      <c r="S97" s="1" t="s">
        <v>39</v>
      </c>
      <c r="T97" s="2"/>
      <c r="U97" s="4">
        <v>0</v>
      </c>
      <c r="V97" s="1" t="s">
        <v>78</v>
      </c>
      <c r="W97" s="1" t="s">
        <v>55</v>
      </c>
      <c r="X97" s="1" t="s">
        <v>356</v>
      </c>
      <c r="Y97" s="1" t="s">
        <v>47</v>
      </c>
      <c r="Z97" s="1" t="s">
        <v>48</v>
      </c>
      <c r="AA97" s="1" t="s">
        <v>49</v>
      </c>
      <c r="AB97" s="1" t="s">
        <v>39</v>
      </c>
      <c r="AC97" s="4">
        <v>4656</v>
      </c>
      <c r="AD97" s="4">
        <v>3900</v>
      </c>
      <c r="AE97" s="4"/>
      <c r="AF97" s="4">
        <v>756</v>
      </c>
      <c r="AG97" s="9">
        <v>756</v>
      </c>
      <c r="AH97" s="4"/>
      <c r="AI97" s="4">
        <v>122</v>
      </c>
      <c r="AJ97" s="4">
        <v>878</v>
      </c>
      <c r="AK97" s="4">
        <v>878</v>
      </c>
      <c r="AL97">
        <v>2009</v>
      </c>
      <c r="AM97">
        <v>152</v>
      </c>
      <c r="AN97" s="39">
        <f>IFERROR(INDEX(Vedligehold!O:O,MATCH(A97,Vedligehold!D:D,0),1),0)</f>
        <v>1237000</v>
      </c>
    </row>
    <row r="98" spans="1:40">
      <c r="A98" s="1" t="s">
        <v>437</v>
      </c>
      <c r="B98" s="1" t="s">
        <v>438</v>
      </c>
      <c r="C98" s="7">
        <v>4720</v>
      </c>
      <c r="D98" s="41" t="s">
        <v>42</v>
      </c>
      <c r="E98" s="1"/>
      <c r="F98" s="1"/>
      <c r="G98" s="1"/>
      <c r="H98" s="1"/>
      <c r="I98">
        <v>11939</v>
      </c>
      <c r="J98" s="35" t="s">
        <v>38</v>
      </c>
      <c r="K98">
        <v>2016</v>
      </c>
      <c r="L98"/>
      <c r="M98" s="1" t="s">
        <v>123</v>
      </c>
      <c r="N98" s="1" t="s">
        <v>439</v>
      </c>
      <c r="O98" s="2"/>
      <c r="P98" s="1"/>
      <c r="Q98" s="3">
        <v>12.040555599999999</v>
      </c>
      <c r="R98" s="3">
        <v>55.121649099999999</v>
      </c>
      <c r="S98" s="1" t="s">
        <v>39</v>
      </c>
      <c r="T98" s="2"/>
      <c r="U98" s="4">
        <v>0</v>
      </c>
      <c r="V98" s="1" t="s">
        <v>54</v>
      </c>
      <c r="W98" s="1" t="s">
        <v>39</v>
      </c>
      <c r="X98" s="1" t="s">
        <v>46</v>
      </c>
      <c r="Y98" s="1" t="s">
        <v>47</v>
      </c>
      <c r="Z98" s="1" t="s">
        <v>48</v>
      </c>
      <c r="AA98" s="1" t="s">
        <v>49</v>
      </c>
      <c r="AB98" s="1" t="s">
        <v>39</v>
      </c>
      <c r="AC98" s="4">
        <v>524</v>
      </c>
      <c r="AD98" s="4">
        <v>78</v>
      </c>
      <c r="AE98" s="4"/>
      <c r="AF98" s="4">
        <v>446</v>
      </c>
      <c r="AG98" s="9">
        <v>541</v>
      </c>
      <c r="AH98" s="4">
        <v>92</v>
      </c>
      <c r="AI98" s="4"/>
      <c r="AJ98" s="4">
        <v>633</v>
      </c>
      <c r="AK98" s="4">
        <v>694</v>
      </c>
      <c r="AL98">
        <v>2009</v>
      </c>
      <c r="AM98">
        <v>116</v>
      </c>
      <c r="AN98" s="39">
        <f>IFERROR(INDEX(Vedligehold!O:O,MATCH(A98,Vedligehold!D:D,0),1),0)</f>
        <v>143500</v>
      </c>
    </row>
    <row r="99" spans="1:40">
      <c r="A99" s="1" t="s">
        <v>440</v>
      </c>
      <c r="B99" s="1" t="s">
        <v>441</v>
      </c>
      <c r="C99" s="7">
        <v>4720</v>
      </c>
      <c r="D99" s="41" t="s">
        <v>42</v>
      </c>
      <c r="E99" s="1"/>
      <c r="F99" s="1"/>
      <c r="G99" s="1"/>
      <c r="H99" s="1"/>
      <c r="I99">
        <v>15236</v>
      </c>
      <c r="J99" s="35" t="s">
        <v>39</v>
      </c>
      <c r="K99"/>
      <c r="L99"/>
      <c r="M99" s="1" t="s">
        <v>43</v>
      </c>
      <c r="N99" s="1" t="s">
        <v>442</v>
      </c>
      <c r="O99" s="2"/>
      <c r="P99" s="1"/>
      <c r="Q99" s="3">
        <v>12.055883</v>
      </c>
      <c r="R99" s="3">
        <v>55.11788</v>
      </c>
      <c r="S99" s="1" t="s">
        <v>39</v>
      </c>
      <c r="T99" s="2"/>
      <c r="U99" s="4"/>
      <c r="V99" s="1" t="s">
        <v>78</v>
      </c>
      <c r="W99" s="1" t="s">
        <v>55</v>
      </c>
      <c r="X99" s="1" t="s">
        <v>148</v>
      </c>
      <c r="Y99" s="1" t="s">
        <v>57</v>
      </c>
      <c r="Z99" s="1" t="s">
        <v>149</v>
      </c>
      <c r="AA99" s="1" t="s">
        <v>88</v>
      </c>
      <c r="AB99" s="1" t="s">
        <v>39</v>
      </c>
      <c r="AC99" s="4">
        <v>3112</v>
      </c>
      <c r="AD99" s="4">
        <v>2627</v>
      </c>
      <c r="AE99" s="4"/>
      <c r="AF99" s="4">
        <v>485</v>
      </c>
      <c r="AG99" s="9">
        <v>485</v>
      </c>
      <c r="AH99" s="4"/>
      <c r="AI99" s="4"/>
      <c r="AJ99" s="4">
        <v>373</v>
      </c>
      <c r="AK99" s="4"/>
      <c r="AL99">
        <v>2017</v>
      </c>
      <c r="AM99">
        <v>293</v>
      </c>
      <c r="AN99" s="39">
        <f>IFERROR(INDEX(Vedligehold!O:O,MATCH(A99,Vedligehold!D:D,0),1),0)</f>
        <v>0</v>
      </c>
    </row>
    <row r="100" spans="1:40">
      <c r="A100" s="1" t="s">
        <v>443</v>
      </c>
      <c r="B100" s="1" t="s">
        <v>444</v>
      </c>
      <c r="C100" s="7">
        <v>4720</v>
      </c>
      <c r="D100" s="41" t="s">
        <v>42</v>
      </c>
      <c r="E100" s="1"/>
      <c r="F100" s="1"/>
      <c r="G100" s="1"/>
      <c r="H100" s="1"/>
      <c r="I100">
        <v>12562</v>
      </c>
      <c r="J100" s="35" t="s">
        <v>52</v>
      </c>
      <c r="K100">
        <v>2016</v>
      </c>
      <c r="L100"/>
      <c r="M100" s="1" t="s">
        <v>43</v>
      </c>
      <c r="N100" s="1" t="s">
        <v>445</v>
      </c>
      <c r="O100" s="2"/>
      <c r="P100" s="1"/>
      <c r="Q100" s="3">
        <v>12.056704099999999</v>
      </c>
      <c r="R100" s="3">
        <v>55.118164800000002</v>
      </c>
      <c r="S100" s="1" t="s">
        <v>39</v>
      </c>
      <c r="T100" s="2"/>
      <c r="U100" s="4">
        <v>0</v>
      </c>
      <c r="V100" s="1" t="s">
        <v>78</v>
      </c>
      <c r="W100" s="1" t="s">
        <v>55</v>
      </c>
      <c r="X100" s="1" t="s">
        <v>148</v>
      </c>
      <c r="Y100" s="1" t="s">
        <v>57</v>
      </c>
      <c r="Z100" s="1" t="s">
        <v>149</v>
      </c>
      <c r="AA100" s="1" t="s">
        <v>49</v>
      </c>
      <c r="AB100" s="1" t="s">
        <v>39</v>
      </c>
      <c r="AC100" s="4">
        <v>4644</v>
      </c>
      <c r="AD100" s="4">
        <v>4410</v>
      </c>
      <c r="AE100" s="4"/>
      <c r="AF100" s="4">
        <v>234</v>
      </c>
      <c r="AG100" s="9">
        <v>214</v>
      </c>
      <c r="AH100" s="4">
        <v>102</v>
      </c>
      <c r="AI100" s="4">
        <v>51</v>
      </c>
      <c r="AJ100" s="4">
        <v>367</v>
      </c>
      <c r="AK100" s="4">
        <v>316</v>
      </c>
      <c r="AL100">
        <v>2009</v>
      </c>
      <c r="AM100">
        <v>121</v>
      </c>
      <c r="AN100" s="39">
        <f>IFERROR(INDEX(Vedligehold!O:O,MATCH(A100,Vedligehold!D:D,0),1),0)</f>
        <v>353001</v>
      </c>
    </row>
    <row r="101" spans="1:40">
      <c r="A101" s="1" t="s">
        <v>446</v>
      </c>
      <c r="B101" s="1" t="s">
        <v>447</v>
      </c>
      <c r="C101" s="7">
        <v>4720</v>
      </c>
      <c r="D101" s="41" t="s">
        <v>42</v>
      </c>
      <c r="E101" s="1"/>
      <c r="F101" s="1"/>
      <c r="G101" s="1"/>
      <c r="H101" s="1"/>
      <c r="I101">
        <v>15257</v>
      </c>
      <c r="J101" s="35" t="s">
        <v>39</v>
      </c>
      <c r="K101"/>
      <c r="L101"/>
      <c r="M101" s="1" t="s">
        <v>211</v>
      </c>
      <c r="N101" s="1" t="s">
        <v>448</v>
      </c>
      <c r="O101" s="2"/>
      <c r="P101" s="1"/>
      <c r="Q101" s="3">
        <v>12.0628622</v>
      </c>
      <c r="R101" s="3">
        <v>55.115016199999999</v>
      </c>
      <c r="S101" s="1" t="s">
        <v>39</v>
      </c>
      <c r="T101" s="2"/>
      <c r="U101" s="4"/>
      <c r="V101" s="1" t="s">
        <v>78</v>
      </c>
      <c r="W101" s="1" t="s">
        <v>39</v>
      </c>
      <c r="X101" s="1" t="s">
        <v>148</v>
      </c>
      <c r="Y101" s="1" t="s">
        <v>57</v>
      </c>
      <c r="Z101" s="1" t="s">
        <v>149</v>
      </c>
      <c r="AA101" s="1" t="s">
        <v>88</v>
      </c>
      <c r="AB101" s="1" t="s">
        <v>39</v>
      </c>
      <c r="AC101" s="4">
        <v>3564</v>
      </c>
      <c r="AD101" s="4">
        <v>3186</v>
      </c>
      <c r="AE101" s="4"/>
      <c r="AF101" s="4">
        <v>378</v>
      </c>
      <c r="AG101" s="9">
        <v>378</v>
      </c>
      <c r="AH101" s="4"/>
      <c r="AI101" s="4"/>
      <c r="AJ101" s="4">
        <v>378</v>
      </c>
      <c r="AK101" s="4"/>
      <c r="AL101">
        <v>2017</v>
      </c>
      <c r="AM101">
        <v>299</v>
      </c>
      <c r="AN101" s="39">
        <f>IFERROR(INDEX(Vedligehold!O:O,MATCH(A101,Vedligehold!D:D,0),1),0)</f>
        <v>0</v>
      </c>
    </row>
    <row r="102" spans="1:40">
      <c r="A102" s="1" t="s">
        <v>449</v>
      </c>
      <c r="B102" s="1" t="s">
        <v>450</v>
      </c>
      <c r="C102" s="7">
        <v>4720</v>
      </c>
      <c r="D102" s="41" t="s">
        <v>42</v>
      </c>
      <c r="E102" s="1"/>
      <c r="F102" s="1"/>
      <c r="G102" s="1"/>
      <c r="H102" s="1"/>
      <c r="I102">
        <v>13959</v>
      </c>
      <c r="J102" s="35" t="s">
        <v>39</v>
      </c>
      <c r="K102"/>
      <c r="L102"/>
      <c r="M102" s="1" t="s">
        <v>241</v>
      </c>
      <c r="N102" s="1" t="s">
        <v>451</v>
      </c>
      <c r="O102" s="2"/>
      <c r="P102" s="1"/>
      <c r="Q102" s="3">
        <v>12.039247</v>
      </c>
      <c r="R102" s="3">
        <v>55.1188</v>
      </c>
      <c r="S102" s="1" t="s">
        <v>39</v>
      </c>
      <c r="T102" s="2"/>
      <c r="U102" s="4">
        <v>0</v>
      </c>
      <c r="V102" s="1" t="s">
        <v>139</v>
      </c>
      <c r="W102" s="1" t="s">
        <v>39</v>
      </c>
      <c r="X102" s="1" t="s">
        <v>452</v>
      </c>
      <c r="Y102" s="1" t="s">
        <v>47</v>
      </c>
      <c r="Z102" s="1" t="s">
        <v>48</v>
      </c>
      <c r="AA102" s="1" t="s">
        <v>383</v>
      </c>
      <c r="AB102" s="1" t="s">
        <v>39</v>
      </c>
      <c r="AC102" s="4">
        <v>10400</v>
      </c>
      <c r="AD102" s="4">
        <v>10251</v>
      </c>
      <c r="AE102" s="4"/>
      <c r="AF102" s="4">
        <v>149</v>
      </c>
      <c r="AG102" s="9">
        <v>149</v>
      </c>
      <c r="AH102" s="4"/>
      <c r="AI102" s="4"/>
      <c r="AJ102" s="4">
        <v>149</v>
      </c>
      <c r="AK102" s="4"/>
      <c r="AL102">
        <v>2009</v>
      </c>
      <c r="AM102">
        <v>143</v>
      </c>
      <c r="AN102" s="39">
        <f>IFERROR(INDEX(Vedligehold!O:O,MATCH(A102,Vedligehold!D:D,0),1),0)</f>
        <v>0</v>
      </c>
    </row>
    <row r="103" spans="1:40">
      <c r="A103" s="1" t="s">
        <v>453</v>
      </c>
      <c r="B103" s="1" t="s">
        <v>454</v>
      </c>
      <c r="C103" s="7">
        <v>4720</v>
      </c>
      <c r="D103" s="41" t="s">
        <v>42</v>
      </c>
      <c r="E103" s="1"/>
      <c r="F103" s="1"/>
      <c r="G103" s="1"/>
      <c r="H103" s="1"/>
      <c r="I103">
        <v>15026</v>
      </c>
      <c r="J103" s="35" t="s">
        <v>106</v>
      </c>
      <c r="K103">
        <v>2015</v>
      </c>
      <c r="L103"/>
      <c r="M103" s="1" t="s">
        <v>43</v>
      </c>
      <c r="N103" s="1" t="s">
        <v>455</v>
      </c>
      <c r="O103" s="2"/>
      <c r="P103" s="1"/>
      <c r="Q103" s="3">
        <v>12.035646699999999</v>
      </c>
      <c r="R103" s="3">
        <v>55.115378800000002</v>
      </c>
      <c r="S103" s="1" t="s">
        <v>39</v>
      </c>
      <c r="T103" s="2"/>
      <c r="U103" s="4">
        <v>0</v>
      </c>
      <c r="V103" s="1" t="s">
        <v>54</v>
      </c>
      <c r="W103" s="1" t="s">
        <v>236</v>
      </c>
      <c r="X103" s="1" t="s">
        <v>194</v>
      </c>
      <c r="Y103" s="1" t="s">
        <v>47</v>
      </c>
      <c r="Z103" s="1" t="s">
        <v>48</v>
      </c>
      <c r="AA103" s="1" t="s">
        <v>49</v>
      </c>
      <c r="AB103" s="1" t="s">
        <v>39</v>
      </c>
      <c r="AC103" s="4">
        <v>14522</v>
      </c>
      <c r="AD103" s="4">
        <v>12478</v>
      </c>
      <c r="AE103" s="4"/>
      <c r="AF103" s="4">
        <v>2044</v>
      </c>
      <c r="AG103" s="9">
        <v>2044</v>
      </c>
      <c r="AH103" s="4"/>
      <c r="AI103" s="4">
        <v>440</v>
      </c>
      <c r="AJ103" s="4">
        <v>2484</v>
      </c>
      <c r="AK103" s="4"/>
      <c r="AL103">
        <v>2009</v>
      </c>
      <c r="AM103">
        <v>154</v>
      </c>
      <c r="AN103" s="39">
        <f>IFERROR(INDEX(Vedligehold!O:O,MATCH(A103,Vedligehold!D:D,0),1),0)</f>
        <v>262800</v>
      </c>
    </row>
    <row r="104" spans="1:40">
      <c r="A104" s="1" t="s">
        <v>456</v>
      </c>
      <c r="B104" s="1" t="s">
        <v>457</v>
      </c>
      <c r="C104" s="7">
        <v>4720</v>
      </c>
      <c r="D104" s="41" t="s">
        <v>42</v>
      </c>
      <c r="E104" s="1" t="s">
        <v>458</v>
      </c>
      <c r="F104" s="1"/>
      <c r="G104" s="1"/>
      <c r="H104" s="1"/>
      <c r="I104" s="1"/>
      <c r="J104" s="35" t="s">
        <v>39</v>
      </c>
      <c r="K104"/>
      <c r="L104"/>
      <c r="M104" s="1" t="s">
        <v>123</v>
      </c>
      <c r="N104" s="1" t="s">
        <v>459</v>
      </c>
      <c r="O104" s="2"/>
      <c r="P104" s="1"/>
      <c r="Q104" s="3">
        <v>12.0425722</v>
      </c>
      <c r="R104" s="3">
        <v>55.125002000000002</v>
      </c>
      <c r="S104" s="1" t="s">
        <v>39</v>
      </c>
      <c r="T104" s="2"/>
      <c r="U104" s="4"/>
      <c r="V104" s="1" t="s">
        <v>39</v>
      </c>
      <c r="W104" s="1" t="s">
        <v>39</v>
      </c>
      <c r="X104" s="1" t="s">
        <v>131</v>
      </c>
      <c r="Y104" s="1" t="s">
        <v>132</v>
      </c>
      <c r="Z104" s="1" t="s">
        <v>133</v>
      </c>
      <c r="AA104" s="1" t="s">
        <v>49</v>
      </c>
      <c r="AB104" s="1" t="s">
        <v>39</v>
      </c>
      <c r="AC104" s="4"/>
      <c r="AD104" s="4"/>
      <c r="AE104" s="4"/>
      <c r="AF104" s="4"/>
      <c r="AH104" s="4"/>
      <c r="AI104" s="4"/>
      <c r="AJ104" s="4"/>
      <c r="AK104" s="4"/>
      <c r="AL104">
        <v>2021</v>
      </c>
      <c r="AM104">
        <v>335</v>
      </c>
      <c r="AN104" s="39">
        <f>IFERROR(INDEX(Vedligehold!O:O,MATCH(A104,Vedligehold!D:D,0),1),0)</f>
        <v>0</v>
      </c>
    </row>
    <row r="105" spans="1:40">
      <c r="A105" s="1" t="s">
        <v>460</v>
      </c>
      <c r="B105" s="1" t="s">
        <v>461</v>
      </c>
      <c r="C105" s="7">
        <v>4720</v>
      </c>
      <c r="D105" s="41" t="s">
        <v>42</v>
      </c>
      <c r="E105" s="1"/>
      <c r="F105" s="1"/>
      <c r="G105" s="1"/>
      <c r="H105" s="1"/>
      <c r="I105">
        <v>12856</v>
      </c>
      <c r="J105" s="35" t="s">
        <v>61</v>
      </c>
      <c r="K105">
        <v>2016</v>
      </c>
      <c r="L105"/>
      <c r="M105" s="1" t="s">
        <v>123</v>
      </c>
      <c r="N105" s="1" t="s">
        <v>462</v>
      </c>
      <c r="O105" s="2">
        <v>42915</v>
      </c>
      <c r="P105" s="1"/>
      <c r="Q105" s="3">
        <v>12.039261</v>
      </c>
      <c r="R105" s="3">
        <v>55.122285699999999</v>
      </c>
      <c r="S105" s="1" t="s">
        <v>39</v>
      </c>
      <c r="T105" s="2"/>
      <c r="U105" s="4">
        <v>0</v>
      </c>
      <c r="V105" s="1" t="s">
        <v>54</v>
      </c>
      <c r="W105" s="1" t="s">
        <v>39</v>
      </c>
      <c r="X105" s="1" t="s">
        <v>463</v>
      </c>
      <c r="Y105" s="1" t="s">
        <v>132</v>
      </c>
      <c r="Z105" s="1" t="s">
        <v>133</v>
      </c>
      <c r="AA105" s="1" t="s">
        <v>49</v>
      </c>
      <c r="AB105" s="1" t="s">
        <v>39</v>
      </c>
      <c r="AC105" s="4">
        <v>266</v>
      </c>
      <c r="AD105" s="4">
        <v>166</v>
      </c>
      <c r="AE105" s="4"/>
      <c r="AF105" s="4">
        <v>100</v>
      </c>
      <c r="AG105" s="9">
        <v>100</v>
      </c>
      <c r="AH105" s="4"/>
      <c r="AI105" s="4"/>
      <c r="AJ105" s="4">
        <v>100</v>
      </c>
      <c r="AK105" s="4">
        <v>100</v>
      </c>
      <c r="AL105">
        <v>2009</v>
      </c>
      <c r="AM105">
        <v>126</v>
      </c>
      <c r="AN105" s="39">
        <f>IFERROR(INDEX(Vedligehold!O:O,MATCH(A105,Vedligehold!D:D,0),1),0)</f>
        <v>313900</v>
      </c>
    </row>
    <row r="106" spans="1:40">
      <c r="A106" s="1" t="s">
        <v>464</v>
      </c>
      <c r="B106" s="1" t="s">
        <v>465</v>
      </c>
      <c r="C106" s="7">
        <v>4720</v>
      </c>
      <c r="D106" s="41" t="s">
        <v>42</v>
      </c>
      <c r="E106" s="1"/>
      <c r="F106" s="1"/>
      <c r="G106" s="1"/>
      <c r="H106" s="1"/>
      <c r="I106">
        <v>13831</v>
      </c>
      <c r="J106" s="35" t="s">
        <v>52</v>
      </c>
      <c r="K106">
        <v>2017</v>
      </c>
      <c r="L106"/>
      <c r="M106" s="1" t="s">
        <v>241</v>
      </c>
      <c r="N106" s="1" t="s">
        <v>466</v>
      </c>
      <c r="O106" s="2"/>
      <c r="P106" s="1"/>
      <c r="Q106" s="3">
        <v>12.0492139</v>
      </c>
      <c r="R106" s="3">
        <v>55.117238</v>
      </c>
      <c r="S106" s="1" t="s">
        <v>39</v>
      </c>
      <c r="T106" s="2"/>
      <c r="U106" s="4">
        <v>0</v>
      </c>
      <c r="V106" s="1" t="s">
        <v>55</v>
      </c>
      <c r="W106" s="1" t="s">
        <v>78</v>
      </c>
      <c r="X106" s="1" t="s">
        <v>58</v>
      </c>
      <c r="Y106" s="1" t="s">
        <v>57</v>
      </c>
      <c r="Z106" s="1" t="s">
        <v>58</v>
      </c>
      <c r="AA106" s="1" t="s">
        <v>49</v>
      </c>
      <c r="AB106" s="1" t="s">
        <v>39</v>
      </c>
      <c r="AC106" s="4">
        <v>17228</v>
      </c>
      <c r="AD106" s="4">
        <v>10553</v>
      </c>
      <c r="AE106" s="4"/>
      <c r="AF106" s="4">
        <v>6675</v>
      </c>
      <c r="AG106" s="9">
        <v>6605</v>
      </c>
      <c r="AH106" s="4"/>
      <c r="AI106" s="4">
        <v>2538</v>
      </c>
      <c r="AJ106" s="4">
        <v>9143</v>
      </c>
      <c r="AK106" s="4"/>
      <c r="AL106">
        <v>2009</v>
      </c>
      <c r="AM106">
        <v>142</v>
      </c>
      <c r="AN106" s="39">
        <f>IFERROR(INDEX(Vedligehold!O:O,MATCH(A106,Vedligehold!D:D,0),1),0)</f>
        <v>2157000</v>
      </c>
    </row>
    <row r="107" spans="1:40">
      <c r="A107" s="1" t="s">
        <v>468</v>
      </c>
      <c r="B107" s="1" t="s">
        <v>469</v>
      </c>
      <c r="C107" s="7">
        <v>4720</v>
      </c>
      <c r="D107" s="41" t="s">
        <v>42</v>
      </c>
      <c r="E107" s="1"/>
      <c r="F107" s="1"/>
      <c r="G107" s="1"/>
      <c r="H107" s="1"/>
      <c r="I107">
        <v>13961</v>
      </c>
      <c r="J107" s="35" t="s">
        <v>61</v>
      </c>
      <c r="K107">
        <v>2016</v>
      </c>
      <c r="L107"/>
      <c r="M107" s="1" t="s">
        <v>241</v>
      </c>
      <c r="N107" s="1" t="s">
        <v>470</v>
      </c>
      <c r="O107" s="2"/>
      <c r="P107" s="1"/>
      <c r="Q107" s="3">
        <v>12.0376619</v>
      </c>
      <c r="R107" s="3">
        <v>55.117967</v>
      </c>
      <c r="S107" s="1" t="s">
        <v>39</v>
      </c>
      <c r="T107" s="2"/>
      <c r="U107" s="4">
        <v>0</v>
      </c>
      <c r="V107" s="1" t="s">
        <v>55</v>
      </c>
      <c r="W107" s="1" t="s">
        <v>78</v>
      </c>
      <c r="X107" s="1" t="s">
        <v>336</v>
      </c>
      <c r="Y107" s="1" t="s">
        <v>57</v>
      </c>
      <c r="Z107" s="1" t="s">
        <v>58</v>
      </c>
      <c r="AA107" s="1" t="s">
        <v>49</v>
      </c>
      <c r="AB107" s="1" t="s">
        <v>39</v>
      </c>
      <c r="AC107" s="4">
        <v>4362</v>
      </c>
      <c r="AD107" s="4">
        <v>3954</v>
      </c>
      <c r="AE107" s="4"/>
      <c r="AF107" s="4">
        <v>408</v>
      </c>
      <c r="AG107" s="9">
        <v>393</v>
      </c>
      <c r="AH107" s="4"/>
      <c r="AI107" s="4"/>
      <c r="AJ107" s="4">
        <v>393</v>
      </c>
      <c r="AK107" s="4">
        <v>393</v>
      </c>
      <c r="AL107">
        <v>2009</v>
      </c>
      <c r="AM107">
        <v>144</v>
      </c>
      <c r="AN107" s="39">
        <f>IFERROR(INDEX(Vedligehold!O:O,MATCH(A107,Vedligehold!D:D,0),1),0)</f>
        <v>378500</v>
      </c>
    </row>
    <row r="108" spans="1:40">
      <c r="A108" s="1" t="s">
        <v>471</v>
      </c>
      <c r="B108" s="1" t="s">
        <v>472</v>
      </c>
      <c r="C108" s="7">
        <v>4760</v>
      </c>
      <c r="D108" s="41" t="s">
        <v>91</v>
      </c>
      <c r="E108" s="1"/>
      <c r="F108" s="1"/>
      <c r="G108" s="1"/>
      <c r="H108" s="1"/>
      <c r="I108">
        <v>20951</v>
      </c>
      <c r="J108" s="35" t="s">
        <v>52</v>
      </c>
      <c r="K108">
        <v>2017</v>
      </c>
      <c r="L108"/>
      <c r="M108" s="1" t="s">
        <v>107</v>
      </c>
      <c r="N108" s="1" t="s">
        <v>473</v>
      </c>
      <c r="O108" s="2"/>
      <c r="P108" s="1"/>
      <c r="Q108" s="3">
        <v>11.906574300000001</v>
      </c>
      <c r="R108" s="3">
        <v>55.016335599999998</v>
      </c>
      <c r="S108" s="1" t="s">
        <v>39</v>
      </c>
      <c r="T108" s="2"/>
      <c r="U108" s="4">
        <v>0</v>
      </c>
      <c r="V108" s="1" t="s">
        <v>78</v>
      </c>
      <c r="W108" s="1" t="s">
        <v>39</v>
      </c>
      <c r="X108" s="1" t="s">
        <v>64</v>
      </c>
      <c r="Y108" s="1" t="s">
        <v>65</v>
      </c>
      <c r="Z108" s="1" t="s">
        <v>66</v>
      </c>
      <c r="AA108" s="1" t="s">
        <v>67</v>
      </c>
      <c r="AB108" s="1" t="s">
        <v>39</v>
      </c>
      <c r="AC108" s="4">
        <v>10174</v>
      </c>
      <c r="AD108" s="4">
        <v>8177</v>
      </c>
      <c r="AE108" s="4"/>
      <c r="AF108" s="4">
        <v>3137</v>
      </c>
      <c r="AG108" s="9">
        <v>5745</v>
      </c>
      <c r="AH108" s="4"/>
      <c r="AI108" s="4">
        <v>992</v>
      </c>
      <c r="AJ108" s="4">
        <v>6737</v>
      </c>
      <c r="AK108" s="4"/>
      <c r="AL108">
        <v>2009</v>
      </c>
      <c r="AM108">
        <v>217</v>
      </c>
      <c r="AN108" s="39">
        <f>IFERROR(INDEX(Vedligehold!O:O,MATCH(A108,Vedligehold!D:D,0),1),0)</f>
        <v>252000</v>
      </c>
    </row>
    <row r="109" spans="1:40">
      <c r="A109" s="1" t="s">
        <v>474</v>
      </c>
      <c r="B109" s="1" t="s">
        <v>475</v>
      </c>
      <c r="C109" s="7">
        <v>4773</v>
      </c>
      <c r="D109" s="41" t="s">
        <v>113</v>
      </c>
      <c r="E109" s="1"/>
      <c r="F109" s="1"/>
      <c r="G109" s="1"/>
      <c r="H109" s="1"/>
      <c r="I109">
        <v>2990</v>
      </c>
      <c r="J109" s="35" t="s">
        <v>52</v>
      </c>
      <c r="K109">
        <v>2016</v>
      </c>
      <c r="L109"/>
      <c r="M109" s="1" t="s">
        <v>350</v>
      </c>
      <c r="N109" s="1" t="s">
        <v>476</v>
      </c>
      <c r="O109" s="2"/>
      <c r="P109" s="1"/>
      <c r="Q109" s="3">
        <v>12.016477</v>
      </c>
      <c r="R109" s="3">
        <v>54.997768999999998</v>
      </c>
      <c r="S109" s="1" t="s">
        <v>39</v>
      </c>
      <c r="T109" s="2"/>
      <c r="U109" s="4"/>
      <c r="V109" s="1" t="s">
        <v>78</v>
      </c>
      <c r="W109" s="1" t="s">
        <v>55</v>
      </c>
      <c r="X109" s="1" t="s">
        <v>56</v>
      </c>
      <c r="Y109" s="1" t="s">
        <v>57</v>
      </c>
      <c r="Z109" s="1" t="s">
        <v>265</v>
      </c>
      <c r="AA109" s="1" t="s">
        <v>49</v>
      </c>
      <c r="AB109" s="1" t="s">
        <v>39</v>
      </c>
      <c r="AC109" s="4">
        <v>2929</v>
      </c>
      <c r="AD109" s="4">
        <v>2474</v>
      </c>
      <c r="AE109" s="4"/>
      <c r="AF109" s="4">
        <v>455</v>
      </c>
      <c r="AG109" s="9">
        <v>455</v>
      </c>
      <c r="AH109" s="4"/>
      <c r="AI109" s="4">
        <v>96</v>
      </c>
      <c r="AJ109" s="4">
        <v>551</v>
      </c>
      <c r="AK109" s="4"/>
      <c r="AL109">
        <v>2009</v>
      </c>
      <c r="AM109">
        <v>290</v>
      </c>
      <c r="AN109" s="39">
        <f>IFERROR(INDEX(Vedligehold!O:O,MATCH(A109,Vedligehold!D:D,0),1),0)</f>
        <v>2425460</v>
      </c>
    </row>
    <row r="110" spans="1:40">
      <c r="A110" s="1" t="s">
        <v>477</v>
      </c>
      <c r="B110" s="1" t="s">
        <v>478</v>
      </c>
      <c r="C110" s="7">
        <v>4760</v>
      </c>
      <c r="D110" s="41" t="s">
        <v>91</v>
      </c>
      <c r="E110" s="1"/>
      <c r="F110" s="1"/>
      <c r="G110" s="1" t="s">
        <v>479</v>
      </c>
      <c r="H110" s="1"/>
      <c r="I110" s="1"/>
      <c r="J110" s="35" t="s">
        <v>39</v>
      </c>
      <c r="K110"/>
      <c r="L110"/>
      <c r="M110" s="1" t="s">
        <v>107</v>
      </c>
      <c r="N110" s="1" t="s">
        <v>480</v>
      </c>
      <c r="O110" s="2"/>
      <c r="P110" s="1"/>
      <c r="Q110" s="3">
        <v>11.9027025</v>
      </c>
      <c r="R110" s="3">
        <v>55.0145841</v>
      </c>
      <c r="S110" s="1" t="s">
        <v>39</v>
      </c>
      <c r="T110" s="2"/>
      <c r="U110" s="4"/>
      <c r="V110" s="1" t="s">
        <v>39</v>
      </c>
      <c r="W110" s="1" t="s">
        <v>39</v>
      </c>
      <c r="X110" s="1" t="s">
        <v>198</v>
      </c>
      <c r="Y110" s="1" t="s">
        <v>273</v>
      </c>
      <c r="Z110" s="1" t="s">
        <v>274</v>
      </c>
      <c r="AA110" s="1" t="s">
        <v>88</v>
      </c>
      <c r="AB110" s="1" t="s">
        <v>39</v>
      </c>
      <c r="AC110" s="4"/>
      <c r="AD110" s="4"/>
      <c r="AE110" s="4"/>
      <c r="AF110" s="4"/>
      <c r="AH110" s="4"/>
      <c r="AI110" s="4"/>
      <c r="AJ110" s="4"/>
      <c r="AK110" s="4"/>
      <c r="AL110">
        <v>2009</v>
      </c>
      <c r="AM110">
        <v>305</v>
      </c>
      <c r="AN110" s="39">
        <f>IFERROR(INDEX(Vedligehold!O:O,MATCH(A110,Vedligehold!D:D,0),1),0)</f>
        <v>0</v>
      </c>
    </row>
    <row r="111" spans="1:40">
      <c r="A111" s="1" t="s">
        <v>481</v>
      </c>
      <c r="B111" s="1" t="s">
        <v>482</v>
      </c>
      <c r="C111" s="7">
        <v>4772</v>
      </c>
      <c r="D111" s="41" t="s">
        <v>155</v>
      </c>
      <c r="E111" s="1"/>
      <c r="F111" s="1"/>
      <c r="G111" s="1"/>
      <c r="H111" s="1"/>
      <c r="I111">
        <v>2673</v>
      </c>
      <c r="J111" s="35" t="s">
        <v>61</v>
      </c>
      <c r="K111">
        <v>2016</v>
      </c>
      <c r="L111"/>
      <c r="M111" s="1" t="s">
        <v>306</v>
      </c>
      <c r="N111" s="1" t="s">
        <v>483</v>
      </c>
      <c r="O111" s="2"/>
      <c r="P111" s="1"/>
      <c r="Q111" s="3">
        <v>12.0916528</v>
      </c>
      <c r="R111" s="3">
        <v>54.997807100000003</v>
      </c>
      <c r="S111" s="1" t="s">
        <v>39</v>
      </c>
      <c r="T111" s="2"/>
      <c r="U111" s="4">
        <v>0</v>
      </c>
      <c r="V111" s="1" t="s">
        <v>55</v>
      </c>
      <c r="W111" s="1" t="s">
        <v>39</v>
      </c>
      <c r="X111" s="1" t="s">
        <v>64</v>
      </c>
      <c r="Y111" s="1" t="s">
        <v>65</v>
      </c>
      <c r="Z111" s="1" t="s">
        <v>66</v>
      </c>
      <c r="AA111" s="1" t="s">
        <v>67</v>
      </c>
      <c r="AB111" s="1" t="s">
        <v>39</v>
      </c>
      <c r="AC111" s="4">
        <v>8683</v>
      </c>
      <c r="AD111" s="4">
        <v>6173</v>
      </c>
      <c r="AE111" s="4"/>
      <c r="AF111" s="4">
        <v>2510</v>
      </c>
      <c r="AG111" s="9">
        <v>3182</v>
      </c>
      <c r="AH111" s="4">
        <v>245</v>
      </c>
      <c r="AI111" s="4">
        <v>165</v>
      </c>
      <c r="AJ111" s="4">
        <v>3592</v>
      </c>
      <c r="AK111" s="4"/>
      <c r="AL111">
        <v>2009</v>
      </c>
      <c r="AM111">
        <v>27</v>
      </c>
      <c r="AN111" s="39">
        <f>IFERROR(INDEX(Vedligehold!O:O,MATCH(A111,Vedligehold!D:D,0),1),0)</f>
        <v>108000</v>
      </c>
    </row>
    <row r="112" spans="1:40">
      <c r="A112" s="1" t="s">
        <v>484</v>
      </c>
      <c r="B112" s="1" t="s">
        <v>485</v>
      </c>
      <c r="C112" s="7">
        <v>4780</v>
      </c>
      <c r="D112" s="41" t="s">
        <v>202</v>
      </c>
      <c r="E112" s="1"/>
      <c r="F112" s="1"/>
      <c r="G112" s="1"/>
      <c r="H112" s="1"/>
      <c r="I112">
        <v>25772</v>
      </c>
      <c r="J112" s="35" t="s">
        <v>136</v>
      </c>
      <c r="K112">
        <v>2016</v>
      </c>
      <c r="L112"/>
      <c r="M112" s="1" t="s">
        <v>203</v>
      </c>
      <c r="N112" s="1" t="s">
        <v>486</v>
      </c>
      <c r="O112" s="2"/>
      <c r="P112" s="1"/>
      <c r="Q112" s="3">
        <v>12.282903900000001</v>
      </c>
      <c r="R112" s="3">
        <v>54.996775</v>
      </c>
      <c r="S112" s="1" t="s">
        <v>39</v>
      </c>
      <c r="T112" s="2"/>
      <c r="U112" s="4"/>
      <c r="V112" s="1" t="s">
        <v>55</v>
      </c>
      <c r="W112" s="1" t="s">
        <v>39</v>
      </c>
      <c r="X112" s="1" t="s">
        <v>79</v>
      </c>
      <c r="Y112" s="1" t="s">
        <v>80</v>
      </c>
      <c r="Z112" s="1" t="s">
        <v>81</v>
      </c>
      <c r="AA112" s="1" t="s">
        <v>67</v>
      </c>
      <c r="AB112" s="1" t="s">
        <v>39</v>
      </c>
      <c r="AC112" s="4">
        <v>6996</v>
      </c>
      <c r="AD112" s="4">
        <v>5326</v>
      </c>
      <c r="AE112" s="4"/>
      <c r="AF112" s="4">
        <v>1670</v>
      </c>
      <c r="AG112" s="9">
        <v>1670</v>
      </c>
      <c r="AH112" s="4"/>
      <c r="AI112" s="4"/>
      <c r="AJ112" s="4">
        <v>1670</v>
      </c>
      <c r="AK112" s="4">
        <v>1503</v>
      </c>
      <c r="AL112">
        <v>2008</v>
      </c>
      <c r="AM112">
        <v>278</v>
      </c>
      <c r="AN112" s="39">
        <f>IFERROR(INDEX(Vedligehold!O:O,MATCH(A112,Vedligehold!D:D,0),1),0)</f>
        <v>72000</v>
      </c>
    </row>
    <row r="113" spans="1:40">
      <c r="A113" s="1" t="s">
        <v>487</v>
      </c>
      <c r="B113" s="1" t="s">
        <v>488</v>
      </c>
      <c r="C113" s="7">
        <v>4792</v>
      </c>
      <c r="D113" s="41" t="s">
        <v>252</v>
      </c>
      <c r="E113" s="1"/>
      <c r="F113" s="1"/>
      <c r="G113" s="1"/>
      <c r="H113" s="1"/>
      <c r="I113">
        <v>6503</v>
      </c>
      <c r="J113" s="35" t="s">
        <v>52</v>
      </c>
      <c r="K113">
        <v>2016</v>
      </c>
      <c r="L113"/>
      <c r="M113" s="1" t="s">
        <v>489</v>
      </c>
      <c r="N113" s="1" t="s">
        <v>490</v>
      </c>
      <c r="O113" s="2"/>
      <c r="P113" s="1"/>
      <c r="Q113" s="3">
        <v>12.153264999999999</v>
      </c>
      <c r="R113" s="3">
        <v>54.8964462</v>
      </c>
      <c r="S113" s="1" t="s">
        <v>39</v>
      </c>
      <c r="T113" s="2"/>
      <c r="U113" s="4">
        <v>0</v>
      </c>
      <c r="V113" s="1" t="s">
        <v>55</v>
      </c>
      <c r="W113" s="1" t="s">
        <v>78</v>
      </c>
      <c r="X113" s="1" t="s">
        <v>79</v>
      </c>
      <c r="Y113" s="1" t="s">
        <v>80</v>
      </c>
      <c r="Z113" s="1" t="s">
        <v>81</v>
      </c>
      <c r="AA113" s="1" t="s">
        <v>49</v>
      </c>
      <c r="AB113" s="1" t="s">
        <v>39</v>
      </c>
      <c r="AC113" s="4">
        <v>146961</v>
      </c>
      <c r="AD113" s="4">
        <v>146354</v>
      </c>
      <c r="AE113" s="4"/>
      <c r="AF113" s="4">
        <v>607</v>
      </c>
      <c r="AG113" s="9">
        <v>395</v>
      </c>
      <c r="AH113" s="4">
        <v>85</v>
      </c>
      <c r="AI113" s="4"/>
      <c r="AJ113" s="4">
        <v>692</v>
      </c>
      <c r="AK113" s="4">
        <v>361</v>
      </c>
      <c r="AL113">
        <v>2009</v>
      </c>
      <c r="AM113">
        <v>71</v>
      </c>
      <c r="AN113" s="39">
        <f>IFERROR(INDEX(Vedligehold!O:O,MATCH(A113,Vedligehold!D:D,0),1),0)</f>
        <v>178500</v>
      </c>
    </row>
    <row r="114" spans="1:40">
      <c r="A114" s="1" t="s">
        <v>491</v>
      </c>
      <c r="B114" s="1" t="s">
        <v>492</v>
      </c>
      <c r="C114" s="7">
        <v>4735</v>
      </c>
      <c r="D114" s="41" t="s">
        <v>118</v>
      </c>
      <c r="E114" s="1"/>
      <c r="F114" s="1"/>
      <c r="G114" s="1"/>
      <c r="H114" s="1"/>
      <c r="I114">
        <v>2327</v>
      </c>
      <c r="J114" s="35" t="s">
        <v>61</v>
      </c>
      <c r="K114">
        <v>2016</v>
      </c>
      <c r="L114"/>
      <c r="M114" s="1" t="s">
        <v>119</v>
      </c>
      <c r="N114" s="1" t="s">
        <v>493</v>
      </c>
      <c r="O114" s="2"/>
      <c r="P114" s="1"/>
      <c r="Q114" s="3">
        <v>12.052892</v>
      </c>
      <c r="R114" s="3">
        <v>55.047854999999998</v>
      </c>
      <c r="S114" s="1" t="s">
        <v>39</v>
      </c>
      <c r="T114" s="2"/>
      <c r="U114" s="4">
        <v>0</v>
      </c>
      <c r="V114" s="1" t="s">
        <v>55</v>
      </c>
      <c r="W114" s="1" t="s">
        <v>39</v>
      </c>
      <c r="X114" s="1" t="s">
        <v>64</v>
      </c>
      <c r="Y114" s="1" t="s">
        <v>65</v>
      </c>
      <c r="Z114" s="1" t="s">
        <v>66</v>
      </c>
      <c r="AA114" s="1" t="s">
        <v>67</v>
      </c>
      <c r="AB114" s="1" t="s">
        <v>39</v>
      </c>
      <c r="AC114" s="4">
        <v>4843</v>
      </c>
      <c r="AD114" s="4">
        <v>3413</v>
      </c>
      <c r="AE114" s="4">
        <v>69</v>
      </c>
      <c r="AF114" s="4">
        <v>1361</v>
      </c>
      <c r="AG114" s="9">
        <v>2382</v>
      </c>
      <c r="AH114" s="4"/>
      <c r="AI114" s="4">
        <v>603</v>
      </c>
      <c r="AJ114" s="4">
        <v>2985</v>
      </c>
      <c r="AK114" s="4">
        <v>3116</v>
      </c>
      <c r="AL114">
        <v>2009</v>
      </c>
      <c r="AM114">
        <v>25</v>
      </c>
      <c r="AN114" s="39">
        <f>IFERROR(INDEX(Vedligehold!O:O,MATCH(A114,Vedligehold!D:D,0),1),0)</f>
        <v>215000</v>
      </c>
    </row>
    <row r="115" spans="1:40">
      <c r="A115" s="1" t="s">
        <v>494</v>
      </c>
      <c r="B115" s="1" t="s">
        <v>495</v>
      </c>
      <c r="C115" s="7">
        <v>4791</v>
      </c>
      <c r="D115" s="41" t="s">
        <v>330</v>
      </c>
      <c r="E115" s="1"/>
      <c r="F115" s="1"/>
      <c r="G115" s="1"/>
      <c r="H115" s="1"/>
      <c r="I115">
        <v>7593</v>
      </c>
      <c r="J115" s="35" t="s">
        <v>106</v>
      </c>
      <c r="K115"/>
      <c r="L115"/>
      <c r="M115" s="1" t="s">
        <v>496</v>
      </c>
      <c r="N115" s="1" t="s">
        <v>497</v>
      </c>
      <c r="O115" s="2"/>
      <c r="P115" s="1"/>
      <c r="Q115" s="3">
        <v>12.471274299999999</v>
      </c>
      <c r="R115" s="3">
        <v>54.953106300000002</v>
      </c>
      <c r="S115" s="1" t="s">
        <v>39</v>
      </c>
      <c r="T115" s="2"/>
      <c r="U115" s="4"/>
      <c r="V115" s="1" t="s">
        <v>139</v>
      </c>
      <c r="W115" s="1" t="s">
        <v>39</v>
      </c>
      <c r="X115" s="1" t="s">
        <v>198</v>
      </c>
      <c r="Y115" s="1" t="s">
        <v>132</v>
      </c>
      <c r="Z115" s="1" t="s">
        <v>39</v>
      </c>
      <c r="AA115" s="1" t="s">
        <v>383</v>
      </c>
      <c r="AB115" s="1" t="s">
        <v>39</v>
      </c>
      <c r="AC115" s="4"/>
      <c r="AD115" s="4"/>
      <c r="AE115" s="4"/>
      <c r="AF115" s="4"/>
      <c r="AG115" s="9">
        <v>81</v>
      </c>
      <c r="AH115" s="4"/>
      <c r="AI115" s="4"/>
      <c r="AJ115" s="4">
        <v>81</v>
      </c>
      <c r="AK115" s="4"/>
      <c r="AL115">
        <v>2018</v>
      </c>
      <c r="AM115">
        <v>332</v>
      </c>
      <c r="AN115" s="39">
        <f>IFERROR(INDEX(Vedligehold!O:O,MATCH(A115,Vedligehold!D:D,0),1),0)</f>
        <v>0</v>
      </c>
    </row>
    <row r="116" spans="1:40">
      <c r="A116" s="1" t="s">
        <v>498</v>
      </c>
      <c r="B116" s="1" t="s">
        <v>499</v>
      </c>
      <c r="C116" s="7">
        <v>4760</v>
      </c>
      <c r="D116" s="41" t="s">
        <v>91</v>
      </c>
      <c r="E116" s="1"/>
      <c r="F116" s="1"/>
      <c r="G116" s="1"/>
      <c r="H116" s="1"/>
      <c r="I116">
        <v>21166</v>
      </c>
      <c r="J116" s="35" t="s">
        <v>39</v>
      </c>
      <c r="K116"/>
      <c r="L116"/>
      <c r="M116" s="1" t="s">
        <v>143</v>
      </c>
      <c r="N116" s="1" t="s">
        <v>500</v>
      </c>
      <c r="O116" s="2"/>
      <c r="P116" s="1"/>
      <c r="Q116" s="3">
        <v>11.910213000000001</v>
      </c>
      <c r="R116" s="3">
        <v>55.007694600000001</v>
      </c>
      <c r="S116" s="1" t="s">
        <v>39</v>
      </c>
      <c r="T116" s="2"/>
      <c r="U116" s="4"/>
      <c r="V116" s="1" t="s">
        <v>55</v>
      </c>
      <c r="W116" s="1" t="s">
        <v>78</v>
      </c>
      <c r="X116" s="1" t="s">
        <v>381</v>
      </c>
      <c r="Y116" s="1" t="s">
        <v>47</v>
      </c>
      <c r="Z116" s="1" t="s">
        <v>501</v>
      </c>
      <c r="AA116" s="1" t="s">
        <v>383</v>
      </c>
      <c r="AB116" s="1" t="s">
        <v>39</v>
      </c>
      <c r="AC116" s="4">
        <v>43</v>
      </c>
      <c r="AD116" s="4">
        <v>0</v>
      </c>
      <c r="AE116" s="4"/>
      <c r="AF116" s="4">
        <v>43</v>
      </c>
      <c r="AG116" s="9">
        <v>43</v>
      </c>
      <c r="AH116" s="4"/>
      <c r="AI116" s="4"/>
      <c r="AJ116" s="4">
        <v>43</v>
      </c>
      <c r="AK116" s="4"/>
      <c r="AL116">
        <v>2011</v>
      </c>
      <c r="AM116">
        <v>313</v>
      </c>
      <c r="AN116" s="39">
        <f>IFERROR(INDEX(Vedligehold!O:O,MATCH(A116,Vedligehold!D:D,0),1),0)</f>
        <v>253500</v>
      </c>
    </row>
    <row r="117" spans="1:40">
      <c r="A117" s="1" t="s">
        <v>502</v>
      </c>
      <c r="B117" s="1" t="s">
        <v>503</v>
      </c>
      <c r="C117" s="7">
        <v>4760</v>
      </c>
      <c r="D117" s="41" t="s">
        <v>91</v>
      </c>
      <c r="E117" s="1"/>
      <c r="F117" s="1"/>
      <c r="G117" s="1"/>
      <c r="H117" s="1"/>
      <c r="I117">
        <v>25189</v>
      </c>
      <c r="J117" s="35" t="s">
        <v>61</v>
      </c>
      <c r="K117">
        <v>2017</v>
      </c>
      <c r="L117"/>
      <c r="M117" s="1" t="s">
        <v>143</v>
      </c>
      <c r="N117" s="1" t="s">
        <v>504</v>
      </c>
      <c r="O117" s="2"/>
      <c r="P117" s="1"/>
      <c r="Q117" s="3">
        <v>11.909185000000001</v>
      </c>
      <c r="R117" s="3">
        <v>55.007998000000001</v>
      </c>
      <c r="S117" s="1" t="s">
        <v>39</v>
      </c>
      <c r="T117" s="2"/>
      <c r="U117" s="4">
        <v>0</v>
      </c>
      <c r="V117" s="1" t="s">
        <v>55</v>
      </c>
      <c r="W117" s="1" t="s">
        <v>78</v>
      </c>
      <c r="X117" s="1" t="s">
        <v>46</v>
      </c>
      <c r="Y117" s="1" t="s">
        <v>47</v>
      </c>
      <c r="Z117" s="1" t="s">
        <v>48</v>
      </c>
      <c r="AA117" s="1" t="s">
        <v>49</v>
      </c>
      <c r="AB117" s="1" t="s">
        <v>39</v>
      </c>
      <c r="AC117" s="4">
        <v>873</v>
      </c>
      <c r="AD117" s="4">
        <v>399</v>
      </c>
      <c r="AE117" s="4"/>
      <c r="AF117" s="4">
        <v>474</v>
      </c>
      <c r="AG117" s="9">
        <v>474</v>
      </c>
      <c r="AH117" s="4">
        <v>88</v>
      </c>
      <c r="AI117" s="4">
        <v>100</v>
      </c>
      <c r="AJ117" s="4">
        <v>662</v>
      </c>
      <c r="AK117" s="4">
        <v>514</v>
      </c>
      <c r="AL117">
        <v>2009</v>
      </c>
      <c r="AM117">
        <v>261</v>
      </c>
      <c r="AN117" s="39">
        <f>IFERROR(INDEX(Vedligehold!O:O,MATCH(A117,Vedligehold!D:D,0),1),0)</f>
        <v>2689800</v>
      </c>
    </row>
    <row r="118" spans="1:40">
      <c r="A118" s="1" t="s">
        <v>505</v>
      </c>
      <c r="B118" s="1" t="s">
        <v>506</v>
      </c>
      <c r="C118" s="7">
        <v>4760</v>
      </c>
      <c r="D118" s="41" t="s">
        <v>91</v>
      </c>
      <c r="E118" s="1"/>
      <c r="F118" s="1"/>
      <c r="G118" s="1"/>
      <c r="H118" s="1"/>
      <c r="I118">
        <v>25190</v>
      </c>
      <c r="J118" s="35" t="s">
        <v>61</v>
      </c>
      <c r="K118">
        <v>2017</v>
      </c>
      <c r="L118"/>
      <c r="M118" s="1" t="s">
        <v>143</v>
      </c>
      <c r="N118" s="1" t="s">
        <v>507</v>
      </c>
      <c r="O118" s="2"/>
      <c r="P118" s="1"/>
      <c r="Q118" s="3">
        <v>11.908962000000001</v>
      </c>
      <c r="R118" s="3">
        <v>55.007733999999999</v>
      </c>
      <c r="S118" s="1" t="s">
        <v>39</v>
      </c>
      <c r="T118" s="2"/>
      <c r="U118" s="4"/>
      <c r="V118" s="1" t="s">
        <v>55</v>
      </c>
      <c r="W118" s="1" t="s">
        <v>78</v>
      </c>
      <c r="X118" s="1" t="s">
        <v>46</v>
      </c>
      <c r="Y118" s="1" t="s">
        <v>47</v>
      </c>
      <c r="Z118" s="1" t="s">
        <v>48</v>
      </c>
      <c r="AA118" s="1" t="s">
        <v>49</v>
      </c>
      <c r="AB118" s="1" t="s">
        <v>39</v>
      </c>
      <c r="AC118" s="4">
        <v>881</v>
      </c>
      <c r="AD118" s="4">
        <v>791</v>
      </c>
      <c r="AE118" s="4"/>
      <c r="AF118" s="4">
        <v>90</v>
      </c>
      <c r="AG118" s="9">
        <v>90</v>
      </c>
      <c r="AH118" s="4">
        <v>55</v>
      </c>
      <c r="AI118" s="4"/>
      <c r="AJ118" s="4">
        <v>145</v>
      </c>
      <c r="AK118" s="4"/>
      <c r="AL118">
        <v>2011</v>
      </c>
      <c r="AM118">
        <v>314</v>
      </c>
      <c r="AN118" s="39">
        <f>IFERROR(INDEX(Vedligehold!O:O,MATCH(A118,Vedligehold!D:D,0),1),0)</f>
        <v>532500</v>
      </c>
    </row>
    <row r="119" spans="1:40">
      <c r="A119" s="1" t="s">
        <v>508</v>
      </c>
      <c r="B119" s="1" t="s">
        <v>509</v>
      </c>
      <c r="C119" s="7">
        <v>4780</v>
      </c>
      <c r="D119" s="41" t="s">
        <v>202</v>
      </c>
      <c r="E119" s="1"/>
      <c r="F119" s="1"/>
      <c r="G119" s="1"/>
      <c r="H119" s="1"/>
      <c r="I119">
        <v>3999</v>
      </c>
      <c r="J119" s="35" t="s">
        <v>61</v>
      </c>
      <c r="K119">
        <v>2016</v>
      </c>
      <c r="L119"/>
      <c r="M119" s="1" t="s">
        <v>402</v>
      </c>
      <c r="N119" s="1" t="s">
        <v>510</v>
      </c>
      <c r="O119" s="2"/>
      <c r="P119" s="1"/>
      <c r="Q119" s="3">
        <v>12.2868151</v>
      </c>
      <c r="R119" s="3">
        <v>54.985041699999996</v>
      </c>
      <c r="S119" s="1" t="s">
        <v>39</v>
      </c>
      <c r="T119" s="2"/>
      <c r="U119" s="4">
        <v>0</v>
      </c>
      <c r="V119" s="1" t="s">
        <v>78</v>
      </c>
      <c r="W119" s="1" t="s">
        <v>55</v>
      </c>
      <c r="X119" s="1" t="s">
        <v>310</v>
      </c>
      <c r="Y119" s="1" t="s">
        <v>140</v>
      </c>
      <c r="Z119" s="1" t="s">
        <v>366</v>
      </c>
      <c r="AA119" s="1" t="s">
        <v>49</v>
      </c>
      <c r="AB119" s="1" t="s">
        <v>39</v>
      </c>
      <c r="AC119" s="4">
        <v>4618</v>
      </c>
      <c r="AD119" s="4">
        <v>3717</v>
      </c>
      <c r="AE119" s="4"/>
      <c r="AF119" s="4">
        <v>901</v>
      </c>
      <c r="AG119" s="9">
        <v>1212</v>
      </c>
      <c r="AH119" s="4">
        <v>590</v>
      </c>
      <c r="AI119" s="4">
        <v>378</v>
      </c>
      <c r="AJ119" s="4">
        <v>2180</v>
      </c>
      <c r="AK119" s="4"/>
      <c r="AL119">
        <v>2009</v>
      </c>
      <c r="AM119">
        <v>54</v>
      </c>
      <c r="AN119" s="39">
        <f>IFERROR(INDEX(Vedligehold!O:O,MATCH(A119,Vedligehold!D:D,0),1),0)</f>
        <v>6236500</v>
      </c>
    </row>
    <row r="120" spans="1:40">
      <c r="A120" s="1" t="s">
        <v>511</v>
      </c>
      <c r="B120" s="1" t="s">
        <v>512</v>
      </c>
      <c r="C120" s="7">
        <v>4780</v>
      </c>
      <c r="D120" s="41" t="s">
        <v>202</v>
      </c>
      <c r="E120" s="1"/>
      <c r="F120" s="1"/>
      <c r="G120" s="1"/>
      <c r="H120" s="1"/>
      <c r="I120">
        <v>11620</v>
      </c>
      <c r="J120" s="35" t="s">
        <v>61</v>
      </c>
      <c r="K120">
        <v>2016</v>
      </c>
      <c r="L120"/>
      <c r="M120" s="1" t="s">
        <v>203</v>
      </c>
      <c r="N120" s="1" t="s">
        <v>513</v>
      </c>
      <c r="O120" s="2"/>
      <c r="P120" s="1"/>
      <c r="Q120" s="3">
        <v>12.278015</v>
      </c>
      <c r="R120" s="3">
        <v>54.999789999999997</v>
      </c>
      <c r="S120" s="1" t="s">
        <v>39</v>
      </c>
      <c r="T120" s="2"/>
      <c r="U120" s="4">
        <v>0</v>
      </c>
      <c r="V120" s="1" t="s">
        <v>55</v>
      </c>
      <c r="W120" s="1" t="s">
        <v>39</v>
      </c>
      <c r="X120" s="1" t="s">
        <v>148</v>
      </c>
      <c r="Y120" s="1" t="s">
        <v>57</v>
      </c>
      <c r="Z120" s="1" t="s">
        <v>149</v>
      </c>
      <c r="AA120" s="1" t="s">
        <v>49</v>
      </c>
      <c r="AB120" s="1" t="s">
        <v>39</v>
      </c>
      <c r="AC120" s="4">
        <v>6337</v>
      </c>
      <c r="AD120" s="4">
        <v>5729</v>
      </c>
      <c r="AE120" s="4"/>
      <c r="AF120" s="4">
        <v>608</v>
      </c>
      <c r="AG120" s="9">
        <v>608</v>
      </c>
      <c r="AH120" s="4"/>
      <c r="AI120" s="4"/>
      <c r="AJ120" s="4">
        <v>608</v>
      </c>
      <c r="AK120" s="4">
        <v>540</v>
      </c>
      <c r="AL120">
        <v>2009</v>
      </c>
      <c r="AM120">
        <v>96</v>
      </c>
      <c r="AN120" s="39">
        <f>IFERROR(INDEX(Vedligehold!O:O,MATCH(A120,Vedligehold!D:D,0),1),0)</f>
        <v>166500</v>
      </c>
    </row>
    <row r="121" spans="1:40">
      <c r="A121" s="1" t="s">
        <v>514</v>
      </c>
      <c r="B121" s="1" t="s">
        <v>515</v>
      </c>
      <c r="C121" s="7">
        <v>4780</v>
      </c>
      <c r="D121" s="41" t="s">
        <v>202</v>
      </c>
      <c r="E121" s="1"/>
      <c r="F121" s="1"/>
      <c r="G121" s="1"/>
      <c r="H121" s="1"/>
      <c r="I121">
        <v>4413</v>
      </c>
      <c r="J121" s="35" t="s">
        <v>39</v>
      </c>
      <c r="K121"/>
      <c r="L121"/>
      <c r="M121" s="1" t="s">
        <v>203</v>
      </c>
      <c r="N121" s="1" t="s">
        <v>516</v>
      </c>
      <c r="O121" s="2"/>
      <c r="P121" s="1"/>
      <c r="Q121" s="3">
        <v>12.285284499999999</v>
      </c>
      <c r="R121" s="3">
        <v>54.989995299999997</v>
      </c>
      <c r="S121" s="1" t="s">
        <v>39</v>
      </c>
      <c r="T121" s="2"/>
      <c r="U121" s="4">
        <v>0</v>
      </c>
      <c r="V121" s="1" t="s">
        <v>139</v>
      </c>
      <c r="W121" s="1" t="s">
        <v>39</v>
      </c>
      <c r="X121" s="1" t="s">
        <v>452</v>
      </c>
      <c r="Y121" s="1" t="s">
        <v>47</v>
      </c>
      <c r="Z121" s="1" t="s">
        <v>48</v>
      </c>
      <c r="AA121" s="1" t="s">
        <v>383</v>
      </c>
      <c r="AB121" s="1" t="s">
        <v>39</v>
      </c>
      <c r="AC121" s="4">
        <v>61951</v>
      </c>
      <c r="AD121" s="4">
        <v>52801</v>
      </c>
      <c r="AE121" s="4">
        <v>9000</v>
      </c>
      <c r="AF121" s="4">
        <v>150</v>
      </c>
      <c r="AG121" s="9">
        <v>150</v>
      </c>
      <c r="AH121" s="4"/>
      <c r="AI121" s="4"/>
      <c r="AJ121" s="4">
        <v>150</v>
      </c>
      <c r="AK121" s="4"/>
      <c r="AL121">
        <v>2009</v>
      </c>
      <c r="AM121">
        <v>57</v>
      </c>
      <c r="AN121" s="39">
        <f>IFERROR(INDEX(Vedligehold!O:O,MATCH(A121,Vedligehold!D:D,0),1),0)</f>
        <v>0</v>
      </c>
    </row>
    <row r="122" spans="1:40">
      <c r="A122" s="1" t="s">
        <v>517</v>
      </c>
      <c r="B122" s="1" t="s">
        <v>518</v>
      </c>
      <c r="C122" s="7">
        <v>4773</v>
      </c>
      <c r="D122" s="41" t="s">
        <v>113</v>
      </c>
      <c r="E122" s="1"/>
      <c r="F122" s="1"/>
      <c r="G122" s="1"/>
      <c r="H122" s="1"/>
      <c r="I122">
        <v>3011</v>
      </c>
      <c r="J122" s="35" t="s">
        <v>128</v>
      </c>
      <c r="K122">
        <v>2016</v>
      </c>
      <c r="L122"/>
      <c r="M122" s="1" t="s">
        <v>350</v>
      </c>
      <c r="N122" s="1" t="s">
        <v>372</v>
      </c>
      <c r="O122" s="2"/>
      <c r="P122" s="1"/>
      <c r="Q122" s="3">
        <v>12.018431</v>
      </c>
      <c r="R122" s="3">
        <v>54.998376</v>
      </c>
      <c r="S122" s="1" t="s">
        <v>39</v>
      </c>
      <c r="T122" s="2"/>
      <c r="U122" s="4">
        <v>0</v>
      </c>
      <c r="V122" s="1" t="s">
        <v>78</v>
      </c>
      <c r="W122" s="1" t="s">
        <v>55</v>
      </c>
      <c r="X122" s="1" t="s">
        <v>56</v>
      </c>
      <c r="Y122" s="1" t="s">
        <v>57</v>
      </c>
      <c r="Z122" s="1" t="s">
        <v>58</v>
      </c>
      <c r="AA122" s="1" t="s">
        <v>49</v>
      </c>
      <c r="AB122" s="1" t="s">
        <v>39</v>
      </c>
      <c r="AC122" s="4">
        <v>89</v>
      </c>
      <c r="AD122" s="4"/>
      <c r="AE122" s="4"/>
      <c r="AF122" s="4">
        <v>89</v>
      </c>
      <c r="AG122" s="9">
        <v>89</v>
      </c>
      <c r="AH122" s="4"/>
      <c r="AI122" s="4"/>
      <c r="AJ122" s="4">
        <v>89</v>
      </c>
      <c r="AK122" s="4">
        <v>89</v>
      </c>
      <c r="AL122">
        <v>2009</v>
      </c>
      <c r="AM122">
        <v>39</v>
      </c>
      <c r="AN122" s="39">
        <f>IFERROR(INDEX(Vedligehold!O:O,MATCH(A122,Vedligehold!D:D,0),1),0)</f>
        <v>78000</v>
      </c>
    </row>
    <row r="123" spans="1:40">
      <c r="A123" s="1" t="s">
        <v>519</v>
      </c>
      <c r="B123" s="1" t="s">
        <v>520</v>
      </c>
      <c r="C123" s="7">
        <v>4780</v>
      </c>
      <c r="D123" s="41" t="s">
        <v>202</v>
      </c>
      <c r="E123" s="1"/>
      <c r="F123" s="1"/>
      <c r="G123" s="1"/>
      <c r="H123" s="1"/>
      <c r="I123">
        <v>3688</v>
      </c>
      <c r="J123" s="35" t="s">
        <v>61</v>
      </c>
      <c r="K123">
        <v>2017</v>
      </c>
      <c r="L123"/>
      <c r="M123" s="1" t="s">
        <v>402</v>
      </c>
      <c r="N123" s="1" t="s">
        <v>521</v>
      </c>
      <c r="O123" s="2"/>
      <c r="P123" s="1"/>
      <c r="Q123" s="3">
        <v>12.2825603</v>
      </c>
      <c r="R123" s="3">
        <v>54.987272099999998</v>
      </c>
      <c r="S123" s="1" t="s">
        <v>39</v>
      </c>
      <c r="T123" s="2"/>
      <c r="U123" s="4">
        <v>0</v>
      </c>
      <c r="V123" s="1" t="s">
        <v>78</v>
      </c>
      <c r="W123" s="1" t="s">
        <v>55</v>
      </c>
      <c r="X123" s="1" t="s">
        <v>310</v>
      </c>
      <c r="Y123" s="1" t="s">
        <v>140</v>
      </c>
      <c r="Z123" s="1" t="s">
        <v>366</v>
      </c>
      <c r="AA123" s="1" t="s">
        <v>49</v>
      </c>
      <c r="AB123" s="1" t="s">
        <v>39</v>
      </c>
      <c r="AC123" s="4">
        <v>2977</v>
      </c>
      <c r="AD123" s="4">
        <v>237</v>
      </c>
      <c r="AE123" s="4"/>
      <c r="AF123" s="4">
        <v>2740</v>
      </c>
      <c r="AG123" s="9">
        <v>4726</v>
      </c>
      <c r="AH123" s="4">
        <v>748</v>
      </c>
      <c r="AI123" s="4">
        <v>784</v>
      </c>
      <c r="AJ123" s="4">
        <v>6258</v>
      </c>
      <c r="AK123" s="4"/>
      <c r="AL123">
        <v>2007</v>
      </c>
      <c r="AM123">
        <v>273</v>
      </c>
      <c r="AN123" s="39">
        <f>IFERROR(INDEX(Vedligehold!O:O,MATCH(A123,Vedligehold!D:D,0),1),0)</f>
        <v>1535500</v>
      </c>
    </row>
    <row r="124" spans="1:40">
      <c r="A124" s="1" t="s">
        <v>522</v>
      </c>
      <c r="B124" s="1" t="s">
        <v>523</v>
      </c>
      <c r="C124" s="7">
        <v>4720</v>
      </c>
      <c r="D124" s="41" t="s">
        <v>42</v>
      </c>
      <c r="E124" s="1"/>
      <c r="F124" s="1"/>
      <c r="G124" s="1"/>
      <c r="H124" s="1"/>
      <c r="I124">
        <v>13498</v>
      </c>
      <c r="J124" s="35" t="s">
        <v>38</v>
      </c>
      <c r="K124">
        <v>2016</v>
      </c>
      <c r="L124"/>
      <c r="M124" s="1" t="s">
        <v>62</v>
      </c>
      <c r="N124" s="1" t="s">
        <v>229</v>
      </c>
      <c r="O124" s="2"/>
      <c r="P124" s="1"/>
      <c r="Q124" s="3">
        <v>11.953898799999999</v>
      </c>
      <c r="R124" s="3">
        <v>55.126672399999997</v>
      </c>
      <c r="S124" s="1" t="s">
        <v>39</v>
      </c>
      <c r="T124" s="2"/>
      <c r="U124" s="4">
        <v>0</v>
      </c>
      <c r="V124" s="1" t="s">
        <v>54</v>
      </c>
      <c r="W124" s="1" t="s">
        <v>78</v>
      </c>
      <c r="X124" s="1" t="s">
        <v>58</v>
      </c>
      <c r="Y124" s="1" t="s">
        <v>57</v>
      </c>
      <c r="Z124" s="1" t="s">
        <v>58</v>
      </c>
      <c r="AA124" s="1" t="s">
        <v>49</v>
      </c>
      <c r="AB124" s="1" t="s">
        <v>39</v>
      </c>
      <c r="AC124" s="4">
        <v>2494</v>
      </c>
      <c r="AD124" s="4">
        <v>2146</v>
      </c>
      <c r="AE124" s="4"/>
      <c r="AF124" s="4">
        <v>348</v>
      </c>
      <c r="AG124" s="9">
        <v>348</v>
      </c>
      <c r="AH124" s="4">
        <v>181</v>
      </c>
      <c r="AI124" s="4"/>
      <c r="AJ124" s="4">
        <v>529</v>
      </c>
      <c r="AK124" s="4">
        <v>508</v>
      </c>
      <c r="AL124">
        <v>2009</v>
      </c>
      <c r="AM124">
        <v>134</v>
      </c>
      <c r="AN124" s="39">
        <f>IFERROR(INDEX(Vedligehold!O:O,MATCH(A124,Vedligehold!D:D,0),1),0)</f>
        <v>1277200</v>
      </c>
    </row>
    <row r="125" spans="1:40">
      <c r="A125" s="1" t="s">
        <v>524</v>
      </c>
      <c r="B125" s="1" t="s">
        <v>525</v>
      </c>
      <c r="C125" s="7">
        <v>4750</v>
      </c>
      <c r="D125" s="41" t="s">
        <v>75</v>
      </c>
      <c r="E125" s="1"/>
      <c r="F125" s="1"/>
      <c r="G125" s="1"/>
      <c r="H125" s="1"/>
      <c r="I125">
        <v>21872</v>
      </c>
      <c r="J125" s="35" t="s">
        <v>52</v>
      </c>
      <c r="K125">
        <v>2017</v>
      </c>
      <c r="L125"/>
      <c r="M125" s="1" t="s">
        <v>76</v>
      </c>
      <c r="N125" s="1" t="s">
        <v>526</v>
      </c>
      <c r="O125" s="2"/>
      <c r="P125" s="1"/>
      <c r="Q125" s="3">
        <v>11.883201</v>
      </c>
      <c r="R125" s="3">
        <v>55.109020000000001</v>
      </c>
      <c r="S125" s="1" t="s">
        <v>39</v>
      </c>
      <c r="T125" s="2"/>
      <c r="U125" s="4">
        <v>0</v>
      </c>
      <c r="V125" s="1" t="s">
        <v>54</v>
      </c>
      <c r="W125" s="1" t="s">
        <v>78</v>
      </c>
      <c r="X125" s="1" t="s">
        <v>58</v>
      </c>
      <c r="Y125" s="1" t="s">
        <v>57</v>
      </c>
      <c r="Z125" s="1" t="s">
        <v>58</v>
      </c>
      <c r="AA125" s="1" t="s">
        <v>49</v>
      </c>
      <c r="AB125" s="1" t="s">
        <v>39</v>
      </c>
      <c r="AC125" s="4">
        <v>44588</v>
      </c>
      <c r="AD125" s="4">
        <v>35594</v>
      </c>
      <c r="AE125" s="4">
        <v>1420</v>
      </c>
      <c r="AF125" s="4">
        <v>9106</v>
      </c>
      <c r="AG125" s="9">
        <v>9337</v>
      </c>
      <c r="AH125" s="4"/>
      <c r="AI125" s="4">
        <v>944</v>
      </c>
      <c r="AJ125" s="4">
        <v>10281</v>
      </c>
      <c r="AK125" s="4"/>
      <c r="AL125">
        <v>2018</v>
      </c>
      <c r="AM125">
        <v>229</v>
      </c>
      <c r="AN125" s="39">
        <f>IFERROR(INDEX(Vedligehold!O:O,MATCH(A125,Vedligehold!D:D,0),1),0)</f>
        <v>4278341</v>
      </c>
    </row>
    <row r="126" spans="1:40">
      <c r="A126" s="1" t="s">
        <v>527</v>
      </c>
      <c r="B126" s="1" t="s">
        <v>528</v>
      </c>
      <c r="C126" s="7">
        <v>4760</v>
      </c>
      <c r="D126" s="41" t="s">
        <v>91</v>
      </c>
      <c r="E126" s="1"/>
      <c r="F126" s="1"/>
      <c r="G126" s="1"/>
      <c r="H126" s="1"/>
      <c r="I126" s="1" t="s">
        <v>529</v>
      </c>
      <c r="J126" s="35" t="s">
        <v>106</v>
      </c>
      <c r="K126"/>
      <c r="L126"/>
      <c r="M126" s="1" t="s">
        <v>354</v>
      </c>
      <c r="N126" s="1" t="s">
        <v>530</v>
      </c>
      <c r="O126" s="2"/>
      <c r="P126" s="1"/>
      <c r="Q126" s="3">
        <v>11.892144999999999</v>
      </c>
      <c r="R126" s="3">
        <v>54.997500000000002</v>
      </c>
      <c r="S126" s="1" t="s">
        <v>39</v>
      </c>
      <c r="T126" s="2"/>
      <c r="U126" s="4"/>
      <c r="V126" s="1" t="s">
        <v>139</v>
      </c>
      <c r="W126" s="1" t="s">
        <v>39</v>
      </c>
      <c r="X126" s="1" t="s">
        <v>381</v>
      </c>
      <c r="Y126" s="1" t="s">
        <v>132</v>
      </c>
      <c r="Z126" s="1" t="s">
        <v>382</v>
      </c>
      <c r="AA126" s="1" t="s">
        <v>383</v>
      </c>
      <c r="AB126" s="1" t="s">
        <v>39</v>
      </c>
      <c r="AC126" s="4"/>
      <c r="AD126" s="4"/>
      <c r="AE126" s="4"/>
      <c r="AF126" s="4"/>
      <c r="AG126" s="9">
        <v>394</v>
      </c>
      <c r="AH126" s="4"/>
      <c r="AI126" s="4"/>
      <c r="AJ126" s="4"/>
      <c r="AK126" s="4"/>
      <c r="AL126">
        <v>2019</v>
      </c>
      <c r="AM126">
        <v>331</v>
      </c>
      <c r="AN126" s="39">
        <f>IFERROR(INDEX(Vedligehold!O:O,MATCH(A126,Vedligehold!D:D,0),1),0)</f>
        <v>0</v>
      </c>
    </row>
    <row r="127" spans="1:40">
      <c r="A127" s="1" t="s">
        <v>531</v>
      </c>
      <c r="B127" s="1" t="s">
        <v>532</v>
      </c>
      <c r="C127" s="7">
        <v>4760</v>
      </c>
      <c r="D127" s="41" t="s">
        <v>91</v>
      </c>
      <c r="E127" s="1"/>
      <c r="F127" s="1"/>
      <c r="G127" s="1"/>
      <c r="H127" s="1"/>
      <c r="I127">
        <v>25199</v>
      </c>
      <c r="J127" s="35" t="s">
        <v>52</v>
      </c>
      <c r="K127">
        <v>2017</v>
      </c>
      <c r="L127"/>
      <c r="M127" s="1" t="s">
        <v>533</v>
      </c>
      <c r="N127" s="1" t="s">
        <v>534</v>
      </c>
      <c r="O127" s="2"/>
      <c r="P127" s="1"/>
      <c r="Q127" s="3">
        <v>11.898759099999999</v>
      </c>
      <c r="R127" s="3">
        <v>55.025005</v>
      </c>
      <c r="S127" s="1" t="s">
        <v>39</v>
      </c>
      <c r="T127" s="2"/>
      <c r="U127" s="4">
        <v>0</v>
      </c>
      <c r="V127" s="1" t="s">
        <v>45</v>
      </c>
      <c r="W127" s="1" t="s">
        <v>139</v>
      </c>
      <c r="X127" s="1" t="s">
        <v>198</v>
      </c>
      <c r="Y127" s="1" t="s">
        <v>140</v>
      </c>
      <c r="Z127" s="1" t="s">
        <v>366</v>
      </c>
      <c r="AA127" s="1" t="s">
        <v>383</v>
      </c>
      <c r="AB127" s="1" t="s">
        <v>39</v>
      </c>
      <c r="AC127" s="4">
        <v>29891</v>
      </c>
      <c r="AD127" s="4">
        <v>27775</v>
      </c>
      <c r="AE127" s="4"/>
      <c r="AF127" s="4">
        <v>2116</v>
      </c>
      <c r="AG127" s="9">
        <v>2116</v>
      </c>
      <c r="AH127" s="4"/>
      <c r="AI127" s="4">
        <v>262</v>
      </c>
      <c r="AJ127" s="4">
        <v>2378</v>
      </c>
      <c r="AK127" s="4"/>
      <c r="AL127">
        <v>2009</v>
      </c>
      <c r="AM127">
        <v>262</v>
      </c>
      <c r="AN127" s="39">
        <f>IFERROR(INDEX(Vedligehold!O:O,MATCH(A127,Vedligehold!D:D,0),1),0)</f>
        <v>214500</v>
      </c>
    </row>
    <row r="128" spans="1:40">
      <c r="A128" s="1" t="s">
        <v>535</v>
      </c>
      <c r="B128" s="1" t="s">
        <v>536</v>
      </c>
      <c r="C128" s="7">
        <v>4760</v>
      </c>
      <c r="D128" s="41" t="s">
        <v>91</v>
      </c>
      <c r="E128" s="1"/>
      <c r="F128" s="1"/>
      <c r="G128" s="1"/>
      <c r="H128" s="1"/>
      <c r="I128">
        <v>25053</v>
      </c>
      <c r="J128" s="35" t="s">
        <v>52</v>
      </c>
      <c r="K128">
        <v>2017</v>
      </c>
      <c r="L128"/>
      <c r="M128" s="1" t="s">
        <v>533</v>
      </c>
      <c r="N128" s="1" t="s">
        <v>537</v>
      </c>
      <c r="O128" s="2"/>
      <c r="P128" s="1"/>
      <c r="Q128" s="3">
        <v>11.898312900000001</v>
      </c>
      <c r="R128" s="3">
        <v>55.023820000000001</v>
      </c>
      <c r="S128" s="1" t="s">
        <v>39</v>
      </c>
      <c r="T128" s="2"/>
      <c r="U128" s="4">
        <v>0</v>
      </c>
      <c r="V128" s="1" t="s">
        <v>45</v>
      </c>
      <c r="W128" s="1" t="s">
        <v>139</v>
      </c>
      <c r="X128" s="1" t="s">
        <v>46</v>
      </c>
      <c r="Y128" s="1" t="s">
        <v>47</v>
      </c>
      <c r="Z128" s="1" t="s">
        <v>48</v>
      </c>
      <c r="AA128" s="1" t="s">
        <v>49</v>
      </c>
      <c r="AB128" s="1" t="s">
        <v>39</v>
      </c>
      <c r="AC128" s="4">
        <v>5313</v>
      </c>
      <c r="AD128" s="4">
        <v>4097</v>
      </c>
      <c r="AE128" s="4"/>
      <c r="AF128" s="4">
        <v>1216</v>
      </c>
      <c r="AG128" s="9">
        <v>1216</v>
      </c>
      <c r="AH128" s="4"/>
      <c r="AI128" s="4"/>
      <c r="AJ128" s="4">
        <v>1216</v>
      </c>
      <c r="AK128" s="4">
        <v>1216</v>
      </c>
      <c r="AL128">
        <v>2009</v>
      </c>
      <c r="AM128">
        <v>259</v>
      </c>
      <c r="AN128" s="39">
        <f>IFERROR(INDEX(Vedligehold!O:O,MATCH(A128,Vedligehold!D:D,0),1),0)</f>
        <v>174500</v>
      </c>
    </row>
    <row r="129" spans="1:40">
      <c r="A129" s="1" t="s">
        <v>538</v>
      </c>
      <c r="B129" s="1" t="s">
        <v>539</v>
      </c>
      <c r="C129" s="7">
        <v>4780</v>
      </c>
      <c r="D129" s="41" t="s">
        <v>202</v>
      </c>
      <c r="E129" s="1"/>
      <c r="F129" s="1"/>
      <c r="G129" s="1"/>
      <c r="H129" s="1"/>
      <c r="I129">
        <v>9277</v>
      </c>
      <c r="J129" s="35" t="s">
        <v>39</v>
      </c>
      <c r="K129"/>
      <c r="L129"/>
      <c r="M129" s="1" t="s">
        <v>540</v>
      </c>
      <c r="N129" s="1" t="s">
        <v>541</v>
      </c>
      <c r="O129" s="2"/>
      <c r="P129" s="1"/>
      <c r="Q129" s="3">
        <v>12.2646815</v>
      </c>
      <c r="R129" s="3">
        <v>54.976062499999998</v>
      </c>
      <c r="S129" s="1" t="s">
        <v>39</v>
      </c>
      <c r="T129" s="2"/>
      <c r="U129" s="4"/>
      <c r="V129" s="1" t="s">
        <v>39</v>
      </c>
      <c r="W129" s="1" t="s">
        <v>39</v>
      </c>
      <c r="X129" s="1" t="s">
        <v>64</v>
      </c>
      <c r="Y129" s="1" t="s">
        <v>65</v>
      </c>
      <c r="Z129" s="1" t="s">
        <v>66</v>
      </c>
      <c r="AA129" s="1" t="s">
        <v>88</v>
      </c>
      <c r="AB129" s="1" t="s">
        <v>39</v>
      </c>
      <c r="AC129" s="4"/>
      <c r="AD129" s="4"/>
      <c r="AE129" s="4"/>
      <c r="AF129" s="4">
        <v>1060</v>
      </c>
      <c r="AG129" s="9">
        <v>3039</v>
      </c>
      <c r="AH129" s="4"/>
      <c r="AI129" s="4">
        <v>1027</v>
      </c>
      <c r="AJ129" s="4">
        <v>4066</v>
      </c>
      <c r="AK129" s="4"/>
      <c r="AL129">
        <v>2011</v>
      </c>
      <c r="AM129">
        <v>312</v>
      </c>
      <c r="AN129" s="39">
        <f>IFERROR(INDEX(Vedligehold!O:O,MATCH(A129,Vedligehold!D:D,0),1),0)</f>
        <v>0</v>
      </c>
    </row>
    <row r="130" spans="1:40">
      <c r="A130" s="1" t="s">
        <v>542</v>
      </c>
      <c r="B130" s="1" t="s">
        <v>543</v>
      </c>
      <c r="C130" s="7">
        <v>4760</v>
      </c>
      <c r="D130" s="41" t="s">
        <v>91</v>
      </c>
      <c r="E130" s="1"/>
      <c r="F130" s="1"/>
      <c r="G130" s="1"/>
      <c r="H130" s="1"/>
      <c r="I130">
        <v>20691</v>
      </c>
      <c r="J130" s="35" t="s">
        <v>544</v>
      </c>
      <c r="K130">
        <v>2016</v>
      </c>
      <c r="L130"/>
      <c r="M130" s="1" t="s">
        <v>354</v>
      </c>
      <c r="N130" s="1" t="s">
        <v>545</v>
      </c>
      <c r="O130" s="2"/>
      <c r="P130" s="1"/>
      <c r="Q130" s="3">
        <v>11.892140299999999</v>
      </c>
      <c r="R130" s="3">
        <v>55.000207799999998</v>
      </c>
      <c r="S130" s="1" t="s">
        <v>39</v>
      </c>
      <c r="T130" s="2"/>
      <c r="U130" s="4">
        <v>0</v>
      </c>
      <c r="V130" s="1" t="s">
        <v>45</v>
      </c>
      <c r="W130" s="1" t="s">
        <v>39</v>
      </c>
      <c r="X130" s="1" t="s">
        <v>336</v>
      </c>
      <c r="Y130" s="1" t="s">
        <v>57</v>
      </c>
      <c r="Z130" s="1" t="s">
        <v>58</v>
      </c>
      <c r="AA130" s="1" t="s">
        <v>49</v>
      </c>
      <c r="AB130" s="1" t="s">
        <v>39</v>
      </c>
      <c r="AC130" s="4">
        <v>856</v>
      </c>
      <c r="AD130" s="4">
        <v>730</v>
      </c>
      <c r="AE130" s="4"/>
      <c r="AF130" s="4">
        <v>126</v>
      </c>
      <c r="AG130" s="9">
        <v>107</v>
      </c>
      <c r="AH130" s="4">
        <v>78</v>
      </c>
      <c r="AI130" s="4">
        <v>107</v>
      </c>
      <c r="AJ130" s="4">
        <v>292</v>
      </c>
      <c r="AK130" s="4">
        <v>312</v>
      </c>
      <c r="AL130">
        <v>2009</v>
      </c>
      <c r="AM130">
        <v>214</v>
      </c>
      <c r="AN130" s="39">
        <f>IFERROR(INDEX(Vedligehold!O:O,MATCH(A130,Vedligehold!D:D,0),1),0)</f>
        <v>44400</v>
      </c>
    </row>
    <row r="131" spans="1:40">
      <c r="A131" s="1" t="s">
        <v>546</v>
      </c>
      <c r="B131" s="1" t="s">
        <v>547</v>
      </c>
      <c r="C131" s="7">
        <v>4760</v>
      </c>
      <c r="D131" s="41" t="s">
        <v>91</v>
      </c>
      <c r="E131" s="1"/>
      <c r="F131" s="1"/>
      <c r="G131" s="1"/>
      <c r="H131" s="1"/>
      <c r="I131">
        <v>24759</v>
      </c>
      <c r="J131" s="35" t="s">
        <v>52</v>
      </c>
      <c r="K131">
        <v>2017</v>
      </c>
      <c r="L131"/>
      <c r="M131" s="1" t="s">
        <v>257</v>
      </c>
      <c r="N131" s="1" t="s">
        <v>548</v>
      </c>
      <c r="O131" s="2"/>
      <c r="P131" s="1"/>
      <c r="Q131" s="3">
        <v>11.9958308</v>
      </c>
      <c r="R131" s="3">
        <v>54.999142499999998</v>
      </c>
      <c r="S131" s="1" t="s">
        <v>39</v>
      </c>
      <c r="T131" s="2"/>
      <c r="U131" s="4">
        <v>0</v>
      </c>
      <c r="V131" s="1" t="s">
        <v>78</v>
      </c>
      <c r="W131" s="1" t="s">
        <v>39</v>
      </c>
      <c r="X131" s="1" t="s">
        <v>549</v>
      </c>
      <c r="Y131" s="1" t="s">
        <v>132</v>
      </c>
      <c r="Z131" s="1" t="s">
        <v>133</v>
      </c>
      <c r="AA131" s="1" t="s">
        <v>49</v>
      </c>
      <c r="AB131" s="1" t="s">
        <v>39</v>
      </c>
      <c r="AC131" s="4">
        <v>28072</v>
      </c>
      <c r="AD131" s="4">
        <v>24465</v>
      </c>
      <c r="AE131" s="4"/>
      <c r="AF131" s="4">
        <v>3607</v>
      </c>
      <c r="AG131" s="9">
        <v>3607</v>
      </c>
      <c r="AH131" s="4"/>
      <c r="AI131" s="4"/>
      <c r="AJ131" s="4">
        <v>3607</v>
      </c>
      <c r="AK131" s="4"/>
      <c r="AL131">
        <v>2009</v>
      </c>
      <c r="AM131">
        <v>257</v>
      </c>
      <c r="AN131" s="39">
        <f>IFERROR(INDEX(Vedligehold!O:O,MATCH(A131,Vedligehold!D:D,0),1),0)</f>
        <v>534623</v>
      </c>
    </row>
    <row r="132" spans="1:40">
      <c r="A132" s="1" t="s">
        <v>550</v>
      </c>
      <c r="B132" s="1" t="s">
        <v>551</v>
      </c>
      <c r="C132" s="7">
        <v>4780</v>
      </c>
      <c r="D132" s="41" t="s">
        <v>202</v>
      </c>
      <c r="E132" s="1"/>
      <c r="F132" s="1"/>
      <c r="G132" s="1"/>
      <c r="H132" s="1"/>
      <c r="I132">
        <v>9951</v>
      </c>
      <c r="J132" s="35" t="s">
        <v>544</v>
      </c>
      <c r="K132">
        <v>2016</v>
      </c>
      <c r="L132"/>
      <c r="M132" s="1" t="s">
        <v>203</v>
      </c>
      <c r="N132" s="1" t="s">
        <v>552</v>
      </c>
      <c r="O132" s="2"/>
      <c r="P132" s="1"/>
      <c r="Q132" s="3">
        <v>12.289935</v>
      </c>
      <c r="R132" s="3">
        <v>54.994647999999998</v>
      </c>
      <c r="S132" s="1" t="s">
        <v>39</v>
      </c>
      <c r="T132" s="2"/>
      <c r="U132" s="4">
        <v>0</v>
      </c>
      <c r="V132" s="1" t="s">
        <v>78</v>
      </c>
      <c r="W132" s="1" t="s">
        <v>39</v>
      </c>
      <c r="X132" s="1" t="s">
        <v>549</v>
      </c>
      <c r="Y132" s="1" t="s">
        <v>132</v>
      </c>
      <c r="Z132" s="1" t="s">
        <v>133</v>
      </c>
      <c r="AA132" s="1" t="s">
        <v>49</v>
      </c>
      <c r="AB132" s="1" t="s">
        <v>39</v>
      </c>
      <c r="AC132" s="4">
        <v>6911</v>
      </c>
      <c r="AD132" s="4">
        <v>5531</v>
      </c>
      <c r="AE132" s="4"/>
      <c r="AF132" s="4">
        <v>1380</v>
      </c>
      <c r="AG132" s="9">
        <v>1380</v>
      </c>
      <c r="AH132" s="4">
        <v>53</v>
      </c>
      <c r="AI132" s="4"/>
      <c r="AJ132" s="4">
        <v>1433</v>
      </c>
      <c r="AK132" s="4">
        <v>217</v>
      </c>
      <c r="AL132">
        <v>2009</v>
      </c>
      <c r="AM132">
        <v>85</v>
      </c>
      <c r="AN132" s="39">
        <f>IFERROR(INDEX(Vedligehold!O:O,MATCH(A132,Vedligehold!D:D,0),1),0)</f>
        <v>206500</v>
      </c>
    </row>
    <row r="133" spans="1:40">
      <c r="A133" s="1" t="s">
        <v>553</v>
      </c>
      <c r="B133" s="1" t="s">
        <v>554</v>
      </c>
      <c r="C133" s="7">
        <v>4772</v>
      </c>
      <c r="D133" s="41" t="s">
        <v>155</v>
      </c>
      <c r="E133" s="1"/>
      <c r="F133" s="1"/>
      <c r="G133" s="1"/>
      <c r="H133" s="1"/>
      <c r="I133">
        <v>2925</v>
      </c>
      <c r="J133" s="35" t="s">
        <v>39</v>
      </c>
      <c r="K133"/>
      <c r="L133"/>
      <c r="M133" s="1" t="s">
        <v>306</v>
      </c>
      <c r="N133" s="1" t="s">
        <v>534</v>
      </c>
      <c r="O133" s="2"/>
      <c r="P133" s="1"/>
      <c r="Q133" s="3">
        <v>12.090866999999999</v>
      </c>
      <c r="R133" s="3">
        <v>54.998497999999998</v>
      </c>
      <c r="S133" s="1" t="s">
        <v>39</v>
      </c>
      <c r="T133" s="2"/>
      <c r="U133" s="4">
        <v>0</v>
      </c>
      <c r="V133" s="1" t="s">
        <v>78</v>
      </c>
      <c r="W133" s="1" t="s">
        <v>39</v>
      </c>
      <c r="X133" s="1" t="s">
        <v>549</v>
      </c>
      <c r="Y133" s="1" t="s">
        <v>132</v>
      </c>
      <c r="Z133" s="1" t="s">
        <v>133</v>
      </c>
      <c r="AA133" s="1" t="s">
        <v>49</v>
      </c>
      <c r="AB133" s="1" t="s">
        <v>39</v>
      </c>
      <c r="AC133" s="4">
        <v>7748</v>
      </c>
      <c r="AD133" s="4">
        <v>7138</v>
      </c>
      <c r="AE133" s="4"/>
      <c r="AF133" s="4">
        <v>610</v>
      </c>
      <c r="AG133" s="9">
        <v>610</v>
      </c>
      <c r="AH133" s="4"/>
      <c r="AI133" s="4"/>
      <c r="AJ133" s="4">
        <v>610</v>
      </c>
      <c r="AK133" s="4"/>
      <c r="AL133">
        <v>2009</v>
      </c>
      <c r="AM133">
        <v>35</v>
      </c>
      <c r="AN133" s="39">
        <f>IFERROR(INDEX(Vedligehold!O:O,MATCH(A133,Vedligehold!D:D,0),1),0)</f>
        <v>84500</v>
      </c>
    </row>
    <row r="134" spans="1:40">
      <c r="A134" s="1" t="s">
        <v>555</v>
      </c>
      <c r="B134" s="1" t="s">
        <v>556</v>
      </c>
      <c r="C134" s="7">
        <v>4780</v>
      </c>
      <c r="D134" s="41" t="s">
        <v>202</v>
      </c>
      <c r="E134" s="1"/>
      <c r="F134" s="1"/>
      <c r="G134" s="1"/>
      <c r="H134" s="1"/>
      <c r="I134">
        <v>5869</v>
      </c>
      <c r="J134" s="35" t="s">
        <v>544</v>
      </c>
      <c r="K134">
        <v>2016</v>
      </c>
      <c r="L134"/>
      <c r="M134" s="1" t="s">
        <v>557</v>
      </c>
      <c r="N134" s="1" t="s">
        <v>558</v>
      </c>
      <c r="O134" s="2"/>
      <c r="P134" s="1"/>
      <c r="Q134" s="3">
        <v>12.229832999999999</v>
      </c>
      <c r="R134" s="3">
        <v>54.945801000000003</v>
      </c>
      <c r="S134" s="1" t="s">
        <v>39</v>
      </c>
      <c r="T134" s="2"/>
      <c r="U134" s="4">
        <v>0</v>
      </c>
      <c r="V134" s="1" t="s">
        <v>78</v>
      </c>
      <c r="W134" s="1" t="s">
        <v>139</v>
      </c>
      <c r="X134" s="1" t="s">
        <v>381</v>
      </c>
      <c r="Y134" s="1" t="s">
        <v>132</v>
      </c>
      <c r="Z134" s="1" t="s">
        <v>382</v>
      </c>
      <c r="AA134" s="1" t="s">
        <v>383</v>
      </c>
      <c r="AB134" s="1" t="s">
        <v>39</v>
      </c>
      <c r="AC134" s="4">
        <v>3514</v>
      </c>
      <c r="AD134" s="4">
        <v>2981</v>
      </c>
      <c r="AE134" s="4"/>
      <c r="AF134" s="4">
        <v>533</v>
      </c>
      <c r="AG134" s="9">
        <v>533</v>
      </c>
      <c r="AH134" s="4">
        <v>132</v>
      </c>
      <c r="AI134" s="4">
        <v>20</v>
      </c>
      <c r="AJ134" s="4">
        <v>685</v>
      </c>
      <c r="AK134" s="4">
        <v>626</v>
      </c>
      <c r="AL134">
        <v>2009</v>
      </c>
      <c r="AM134">
        <v>67</v>
      </c>
      <c r="AN134" s="39">
        <f>IFERROR(INDEX(Vedligehold!O:O,MATCH(A134,Vedligehold!D:D,0),1),0)</f>
        <v>748000</v>
      </c>
    </row>
    <row r="135" spans="1:40">
      <c r="A135" s="1" t="s">
        <v>559</v>
      </c>
      <c r="B135" s="1" t="s">
        <v>560</v>
      </c>
      <c r="C135" s="7">
        <v>4771</v>
      </c>
      <c r="D135" s="41" t="s">
        <v>261</v>
      </c>
      <c r="E135" s="1"/>
      <c r="F135" s="1"/>
      <c r="G135" s="1"/>
      <c r="H135" s="1"/>
      <c r="I135">
        <v>2057</v>
      </c>
      <c r="J135" s="35" t="s">
        <v>128</v>
      </c>
      <c r="K135">
        <v>2016</v>
      </c>
      <c r="L135"/>
      <c r="M135" s="1" t="s">
        <v>561</v>
      </c>
      <c r="N135" s="1" t="s">
        <v>562</v>
      </c>
      <c r="O135" s="2"/>
      <c r="P135" s="1"/>
      <c r="Q135" s="3">
        <v>12.143361000000001</v>
      </c>
      <c r="R135" s="3">
        <v>55.007669700000001</v>
      </c>
      <c r="S135" s="1" t="s">
        <v>39</v>
      </c>
      <c r="T135" s="2"/>
      <c r="U135" s="4">
        <v>0</v>
      </c>
      <c r="V135" s="1" t="s">
        <v>55</v>
      </c>
      <c r="W135" s="1" t="s">
        <v>39</v>
      </c>
      <c r="X135" s="1" t="s">
        <v>72</v>
      </c>
      <c r="Y135" s="1" t="s">
        <v>47</v>
      </c>
      <c r="Z135" s="1" t="s">
        <v>48</v>
      </c>
      <c r="AA135" s="1" t="s">
        <v>49</v>
      </c>
      <c r="AB135" s="1" t="s">
        <v>39</v>
      </c>
      <c r="AC135" s="4">
        <v>4795</v>
      </c>
      <c r="AD135" s="4">
        <v>3872</v>
      </c>
      <c r="AE135" s="4">
        <v>558</v>
      </c>
      <c r="AF135" s="4">
        <v>365</v>
      </c>
      <c r="AG135" s="9">
        <v>365</v>
      </c>
      <c r="AH135" s="4"/>
      <c r="AI135" s="4">
        <v>16</v>
      </c>
      <c r="AJ135" s="4">
        <v>381</v>
      </c>
      <c r="AK135" s="4">
        <v>381</v>
      </c>
      <c r="AL135">
        <v>2009</v>
      </c>
      <c r="AM135">
        <v>22</v>
      </c>
      <c r="AN135" s="39">
        <f>IFERROR(INDEX(Vedligehold!O:O,MATCH(A135,Vedligehold!D:D,0),1),0)</f>
        <v>28500</v>
      </c>
    </row>
    <row r="136" spans="1:40">
      <c r="A136" s="1" t="s">
        <v>563</v>
      </c>
      <c r="B136" s="1" t="s">
        <v>564</v>
      </c>
      <c r="C136" s="7">
        <v>4760</v>
      </c>
      <c r="D136" s="41" t="s">
        <v>91</v>
      </c>
      <c r="E136" s="1"/>
      <c r="F136" s="1"/>
      <c r="G136" s="1"/>
      <c r="H136" s="1"/>
      <c r="I136">
        <v>25174</v>
      </c>
      <c r="J136" s="35" t="s">
        <v>52</v>
      </c>
      <c r="K136">
        <v>2017</v>
      </c>
      <c r="L136">
        <v>2024</v>
      </c>
      <c r="M136" s="1" t="s">
        <v>565</v>
      </c>
      <c r="N136" s="1" t="s">
        <v>566</v>
      </c>
      <c r="O136" s="2"/>
      <c r="P136" s="1"/>
      <c r="Q136" s="3">
        <v>11.955835</v>
      </c>
      <c r="R136" s="3">
        <v>54.999122999999997</v>
      </c>
      <c r="S136" s="1" t="s">
        <v>39</v>
      </c>
      <c r="T136" s="2"/>
      <c r="U136" s="4">
        <v>0</v>
      </c>
      <c r="V136" s="1" t="s">
        <v>45</v>
      </c>
      <c r="W136" s="1" t="s">
        <v>78</v>
      </c>
      <c r="X136" s="1" t="s">
        <v>64</v>
      </c>
      <c r="Y136" s="1" t="s">
        <v>65</v>
      </c>
      <c r="Z136" s="1" t="s">
        <v>66</v>
      </c>
      <c r="AA136" s="1" t="s">
        <v>67</v>
      </c>
      <c r="AB136" s="1" t="s">
        <v>39</v>
      </c>
      <c r="AC136" s="4">
        <v>1878</v>
      </c>
      <c r="AD136" s="4">
        <v>149</v>
      </c>
      <c r="AE136" s="4"/>
      <c r="AF136" s="4">
        <v>1729</v>
      </c>
      <c r="AG136" s="9">
        <v>3177</v>
      </c>
      <c r="AH136" s="4"/>
      <c r="AI136" s="4">
        <v>1713</v>
      </c>
      <c r="AJ136" s="4">
        <v>4890</v>
      </c>
      <c r="AK136" s="4"/>
      <c r="AL136">
        <v>2017</v>
      </c>
      <c r="AM136">
        <v>275</v>
      </c>
      <c r="AN136" s="39">
        <f>IFERROR(INDEX(Vedligehold!O:O,MATCH(A136,Vedligehold!D:D,0),1),0)</f>
        <v>168000</v>
      </c>
    </row>
    <row r="137" spans="1:40">
      <c r="A137" s="1" t="s">
        <v>567</v>
      </c>
      <c r="B137" s="1" t="s">
        <v>564</v>
      </c>
      <c r="C137" s="7">
        <v>4760</v>
      </c>
      <c r="D137" s="41" t="s">
        <v>91</v>
      </c>
      <c r="E137" s="1"/>
      <c r="F137" s="1"/>
      <c r="G137" s="1"/>
      <c r="H137" s="1"/>
      <c r="I137">
        <v>25174</v>
      </c>
      <c r="J137" s="35" t="s">
        <v>39</v>
      </c>
      <c r="K137"/>
      <c r="L137"/>
      <c r="M137" s="1" t="s">
        <v>565</v>
      </c>
      <c r="N137" s="1" t="s">
        <v>568</v>
      </c>
      <c r="O137" s="2"/>
      <c r="P137" s="1"/>
      <c r="Q137" s="3">
        <v>11.955835</v>
      </c>
      <c r="R137" s="3">
        <v>54.999122999999997</v>
      </c>
      <c r="S137" s="1" t="s">
        <v>39</v>
      </c>
      <c r="T137" s="2"/>
      <c r="U137" s="4"/>
      <c r="V137" s="1" t="s">
        <v>45</v>
      </c>
      <c r="W137" s="1" t="s">
        <v>78</v>
      </c>
      <c r="X137" s="1" t="s">
        <v>64</v>
      </c>
      <c r="Y137" s="1" t="s">
        <v>65</v>
      </c>
      <c r="Z137" s="1" t="s">
        <v>66</v>
      </c>
      <c r="AA137" s="1" t="s">
        <v>67</v>
      </c>
      <c r="AB137" s="1" t="s">
        <v>39</v>
      </c>
      <c r="AC137" s="4"/>
      <c r="AD137" s="4"/>
      <c r="AE137" s="4"/>
      <c r="AF137" s="4"/>
      <c r="AH137" s="4"/>
      <c r="AI137" s="4"/>
      <c r="AJ137" s="4"/>
      <c r="AK137" s="4"/>
      <c r="AL137">
        <v>2010</v>
      </c>
      <c r="AM137">
        <v>310</v>
      </c>
      <c r="AN137" s="39">
        <f>IFERROR(INDEX(Vedligehold!O:O,MATCH(A137,Vedligehold!D:D,0),1),0)</f>
        <v>0</v>
      </c>
    </row>
    <row r="138" spans="1:40">
      <c r="A138" s="1" t="s">
        <v>569</v>
      </c>
      <c r="B138" s="1" t="s">
        <v>564</v>
      </c>
      <c r="C138" s="7">
        <v>4760</v>
      </c>
      <c r="D138" s="41" t="s">
        <v>91</v>
      </c>
      <c r="E138" s="1"/>
      <c r="F138" s="1"/>
      <c r="G138" s="1"/>
      <c r="H138" s="1"/>
      <c r="I138">
        <v>25174</v>
      </c>
      <c r="J138" s="35" t="s">
        <v>39</v>
      </c>
      <c r="K138"/>
      <c r="L138"/>
      <c r="M138" s="1" t="s">
        <v>565</v>
      </c>
      <c r="N138" s="1" t="s">
        <v>568</v>
      </c>
      <c r="O138" s="2"/>
      <c r="P138" s="1"/>
      <c r="Q138" s="3">
        <v>11.955835</v>
      </c>
      <c r="R138" s="3">
        <v>54.999122999999997</v>
      </c>
      <c r="S138" s="1" t="s">
        <v>39</v>
      </c>
      <c r="T138" s="2"/>
      <c r="U138" s="4"/>
      <c r="V138" s="1" t="s">
        <v>78</v>
      </c>
      <c r="W138" s="1" t="s">
        <v>45</v>
      </c>
      <c r="X138" s="1" t="s">
        <v>148</v>
      </c>
      <c r="Y138" s="1" t="s">
        <v>57</v>
      </c>
      <c r="Z138" s="1" t="s">
        <v>149</v>
      </c>
      <c r="AA138" s="1" t="s">
        <v>67</v>
      </c>
      <c r="AB138" s="1" t="s">
        <v>39</v>
      </c>
      <c r="AC138" s="4"/>
      <c r="AD138" s="4"/>
      <c r="AE138" s="4"/>
      <c r="AF138" s="4"/>
      <c r="AH138" s="4"/>
      <c r="AI138" s="4"/>
      <c r="AJ138" s="4"/>
      <c r="AK138" s="4"/>
      <c r="AL138">
        <v>2010</v>
      </c>
      <c r="AM138">
        <v>309</v>
      </c>
      <c r="AN138" s="39">
        <f>IFERROR(INDEX(Vedligehold!O:O,MATCH(A138,Vedligehold!D:D,0),1),0)</f>
        <v>0</v>
      </c>
    </row>
    <row r="139" spans="1:40">
      <c r="A139" s="1" t="s">
        <v>570</v>
      </c>
      <c r="B139" s="1" t="s">
        <v>564</v>
      </c>
      <c r="C139" s="7">
        <v>4760</v>
      </c>
      <c r="D139" s="41" t="s">
        <v>91</v>
      </c>
      <c r="E139" s="1"/>
      <c r="F139" s="1"/>
      <c r="G139" s="1"/>
      <c r="H139" s="1"/>
      <c r="I139">
        <v>25174</v>
      </c>
      <c r="J139" s="35" t="s">
        <v>39</v>
      </c>
      <c r="K139"/>
      <c r="L139"/>
      <c r="M139" s="1" t="s">
        <v>565</v>
      </c>
      <c r="N139" s="1" t="s">
        <v>568</v>
      </c>
      <c r="O139" s="2"/>
      <c r="P139" s="1"/>
      <c r="Q139" s="3">
        <v>11.955835</v>
      </c>
      <c r="R139" s="3">
        <v>54.999122999999997</v>
      </c>
      <c r="S139" s="1" t="s">
        <v>39</v>
      </c>
      <c r="T139" s="2"/>
      <c r="U139" s="4"/>
      <c r="V139" s="1" t="s">
        <v>78</v>
      </c>
      <c r="W139" s="1" t="s">
        <v>45</v>
      </c>
      <c r="X139" s="1" t="s">
        <v>198</v>
      </c>
      <c r="Y139" s="1" t="s">
        <v>273</v>
      </c>
      <c r="Z139" s="1" t="s">
        <v>274</v>
      </c>
      <c r="AA139" s="1" t="s">
        <v>67</v>
      </c>
      <c r="AB139" s="1" t="s">
        <v>39</v>
      </c>
      <c r="AC139" s="4"/>
      <c r="AD139" s="4"/>
      <c r="AE139" s="4"/>
      <c r="AF139" s="4"/>
      <c r="AH139" s="4"/>
      <c r="AI139" s="4"/>
      <c r="AJ139" s="4"/>
      <c r="AK139" s="4"/>
      <c r="AL139">
        <v>2010</v>
      </c>
      <c r="AM139">
        <v>315</v>
      </c>
      <c r="AN139" s="39">
        <f>IFERROR(INDEX(Vedligehold!O:O,MATCH(A139,Vedligehold!D:D,0),1),0)</f>
        <v>0</v>
      </c>
    </row>
    <row r="140" spans="1:40">
      <c r="A140" s="1" t="s">
        <v>571</v>
      </c>
      <c r="B140" s="1" t="s">
        <v>564</v>
      </c>
      <c r="C140" s="7">
        <v>4760</v>
      </c>
      <c r="D140" s="41" t="s">
        <v>91</v>
      </c>
      <c r="E140" s="1"/>
      <c r="F140" s="1"/>
      <c r="G140" s="1"/>
      <c r="H140" s="1"/>
      <c r="I140">
        <v>25174</v>
      </c>
      <c r="J140" s="35" t="s">
        <v>39</v>
      </c>
      <c r="K140"/>
      <c r="L140"/>
      <c r="M140" s="1" t="s">
        <v>565</v>
      </c>
      <c r="N140" s="1" t="s">
        <v>568</v>
      </c>
      <c r="O140" s="2"/>
      <c r="P140" s="1"/>
      <c r="Q140" s="3">
        <v>11.955835</v>
      </c>
      <c r="R140" s="3">
        <v>54.999122999999997</v>
      </c>
      <c r="S140" s="1" t="s">
        <v>39</v>
      </c>
      <c r="T140" s="2"/>
      <c r="U140" s="4"/>
      <c r="V140" s="1" t="s">
        <v>78</v>
      </c>
      <c r="W140" s="1" t="s">
        <v>45</v>
      </c>
      <c r="X140" s="1" t="s">
        <v>64</v>
      </c>
      <c r="Y140" s="1" t="s">
        <v>65</v>
      </c>
      <c r="Z140" s="1" t="s">
        <v>66</v>
      </c>
      <c r="AA140" s="1" t="s">
        <v>67</v>
      </c>
      <c r="AB140" s="1" t="s">
        <v>39</v>
      </c>
      <c r="AC140" s="4"/>
      <c r="AD140" s="4"/>
      <c r="AE140" s="4"/>
      <c r="AF140" s="4"/>
      <c r="AH140" s="4"/>
      <c r="AI140" s="4"/>
      <c r="AJ140" s="4"/>
      <c r="AK140" s="4"/>
      <c r="AL140">
        <v>2010</v>
      </c>
      <c r="AM140">
        <v>311</v>
      </c>
      <c r="AN140" s="39">
        <f>IFERROR(INDEX(Vedligehold!O:O,MATCH(A140,Vedligehold!D:D,0),1),0)</f>
        <v>0</v>
      </c>
    </row>
    <row r="141" spans="1:40">
      <c r="A141" s="1" t="s">
        <v>572</v>
      </c>
      <c r="B141" s="1" t="s">
        <v>573</v>
      </c>
      <c r="C141" s="7">
        <v>4760</v>
      </c>
      <c r="D141" s="41" t="s">
        <v>91</v>
      </c>
      <c r="E141" s="1"/>
      <c r="F141" s="1"/>
      <c r="G141" s="1"/>
      <c r="H141" s="1"/>
      <c r="I141">
        <v>25665</v>
      </c>
      <c r="J141" s="35" t="s">
        <v>39</v>
      </c>
      <c r="K141"/>
      <c r="L141"/>
      <c r="M141" s="1" t="s">
        <v>565</v>
      </c>
      <c r="N141" s="1" t="s">
        <v>574</v>
      </c>
      <c r="O141" s="2"/>
      <c r="P141" s="1"/>
      <c r="Q141" s="3">
        <v>11.954016899999999</v>
      </c>
      <c r="R141" s="3">
        <v>54.998862000000003</v>
      </c>
      <c r="S141" s="1" t="s">
        <v>39</v>
      </c>
      <c r="T141" s="2"/>
      <c r="U141" s="4"/>
      <c r="V141" s="1" t="s">
        <v>39</v>
      </c>
      <c r="W141" s="1" t="s">
        <v>39</v>
      </c>
      <c r="X141" s="1" t="s">
        <v>64</v>
      </c>
      <c r="Y141" s="1" t="s">
        <v>65</v>
      </c>
      <c r="Z141" s="1" t="s">
        <v>66</v>
      </c>
      <c r="AA141" s="1" t="s">
        <v>67</v>
      </c>
      <c r="AB141" s="1" t="s">
        <v>39</v>
      </c>
      <c r="AC141" s="4">
        <v>3640</v>
      </c>
      <c r="AD141" s="4">
        <v>1721</v>
      </c>
      <c r="AE141" s="4"/>
      <c r="AF141" s="4">
        <v>1919</v>
      </c>
      <c r="AG141" s="9">
        <v>3621</v>
      </c>
      <c r="AH141" s="4"/>
      <c r="AI141" s="4"/>
      <c r="AJ141" s="4">
        <v>3621</v>
      </c>
      <c r="AK141" s="4"/>
      <c r="AL141">
        <v>2009</v>
      </c>
      <c r="AM141">
        <v>292</v>
      </c>
      <c r="AN141" s="39">
        <f>IFERROR(INDEX(Vedligehold!O:O,MATCH(A141,Vedligehold!D:D,0),1),0)</f>
        <v>0</v>
      </c>
    </row>
    <row r="142" spans="1:40">
      <c r="A142" s="1" t="s">
        <v>575</v>
      </c>
      <c r="B142" s="1" t="s">
        <v>576</v>
      </c>
      <c r="C142" s="7">
        <v>4760</v>
      </c>
      <c r="D142" s="41" t="s">
        <v>91</v>
      </c>
      <c r="E142" s="1"/>
      <c r="F142" s="1"/>
      <c r="G142" s="1"/>
      <c r="H142" s="1"/>
      <c r="I142">
        <v>22393</v>
      </c>
      <c r="J142" s="35" t="s">
        <v>39</v>
      </c>
      <c r="K142"/>
      <c r="L142"/>
      <c r="M142" s="1" t="s">
        <v>565</v>
      </c>
      <c r="N142" s="1" t="s">
        <v>577</v>
      </c>
      <c r="O142" s="2"/>
      <c r="P142" s="1"/>
      <c r="Q142" s="3">
        <v>11.953166</v>
      </c>
      <c r="R142" s="3">
        <v>54.999827000000003</v>
      </c>
      <c r="S142" s="1" t="s">
        <v>364</v>
      </c>
      <c r="T142" s="2"/>
      <c r="U142" s="4">
        <v>0</v>
      </c>
      <c r="V142" s="1" t="s">
        <v>139</v>
      </c>
      <c r="W142" s="1" t="s">
        <v>45</v>
      </c>
      <c r="X142" s="1" t="s">
        <v>365</v>
      </c>
      <c r="Y142" s="1" t="s">
        <v>132</v>
      </c>
      <c r="Z142" s="1" t="s">
        <v>382</v>
      </c>
      <c r="AA142" s="1" t="s">
        <v>383</v>
      </c>
      <c r="AB142" s="1" t="s">
        <v>39</v>
      </c>
      <c r="AC142" s="4">
        <v>106770</v>
      </c>
      <c r="AD142" s="4">
        <v>106077</v>
      </c>
      <c r="AE142" s="4">
        <v>4985</v>
      </c>
      <c r="AF142" s="4">
        <v>693</v>
      </c>
      <c r="AG142" s="9">
        <v>378</v>
      </c>
      <c r="AH142" s="4"/>
      <c r="AI142" s="4">
        <v>147</v>
      </c>
      <c r="AJ142" s="4">
        <v>525</v>
      </c>
      <c r="AK142" s="4"/>
      <c r="AL142">
        <v>2009</v>
      </c>
      <c r="AM142">
        <v>241</v>
      </c>
      <c r="AN142" s="39">
        <f>IFERROR(INDEX(Vedligehold!O:O,MATCH(A142,Vedligehold!D:D,0),1),0)</f>
        <v>8000</v>
      </c>
    </row>
    <row r="143" spans="1:40">
      <c r="A143" s="1" t="s">
        <v>578</v>
      </c>
      <c r="B143" s="1" t="s">
        <v>579</v>
      </c>
      <c r="C143" s="7">
        <v>4760</v>
      </c>
      <c r="D143" s="41" t="s">
        <v>91</v>
      </c>
      <c r="E143" s="1"/>
      <c r="F143" s="1"/>
      <c r="G143" s="1"/>
      <c r="H143" s="1"/>
      <c r="I143">
        <v>21096</v>
      </c>
      <c r="J143" s="35" t="s">
        <v>128</v>
      </c>
      <c r="K143">
        <v>2016</v>
      </c>
      <c r="L143"/>
      <c r="M143" s="1" t="s">
        <v>107</v>
      </c>
      <c r="N143" s="1" t="s">
        <v>580</v>
      </c>
      <c r="O143" s="2"/>
      <c r="P143" s="1"/>
      <c r="Q143" s="3">
        <v>11.896673399999999</v>
      </c>
      <c r="R143" s="3">
        <v>55.014554699999998</v>
      </c>
      <c r="S143" s="1" t="s">
        <v>39</v>
      </c>
      <c r="T143" s="2"/>
      <c r="U143" s="4">
        <v>0</v>
      </c>
      <c r="V143" s="1" t="s">
        <v>45</v>
      </c>
      <c r="W143" s="1" t="s">
        <v>78</v>
      </c>
      <c r="X143" s="1" t="s">
        <v>194</v>
      </c>
      <c r="Y143" s="1" t="s">
        <v>47</v>
      </c>
      <c r="Z143" s="1" t="s">
        <v>48</v>
      </c>
      <c r="AA143" s="1" t="s">
        <v>49</v>
      </c>
      <c r="AB143" s="1" t="s">
        <v>39</v>
      </c>
      <c r="AC143" s="4">
        <v>5305</v>
      </c>
      <c r="AD143" s="4">
        <v>2807</v>
      </c>
      <c r="AE143" s="4">
        <v>943</v>
      </c>
      <c r="AF143" s="4">
        <v>1555</v>
      </c>
      <c r="AG143" s="9">
        <v>1636</v>
      </c>
      <c r="AH143" s="4"/>
      <c r="AI143" s="4">
        <v>544</v>
      </c>
      <c r="AJ143" s="4">
        <v>2180</v>
      </c>
      <c r="AK143" s="4">
        <v>2169</v>
      </c>
      <c r="AL143">
        <v>2009</v>
      </c>
      <c r="AM143">
        <v>223</v>
      </c>
      <c r="AN143" s="39">
        <f>IFERROR(INDEX(Vedligehold!O:O,MATCH(A143,Vedligehold!D:D,0),1),0)</f>
        <v>238002</v>
      </c>
    </row>
    <row r="144" spans="1:40">
      <c r="A144" s="1" t="s">
        <v>581</v>
      </c>
      <c r="B144" s="1" t="s">
        <v>582</v>
      </c>
      <c r="C144" s="7">
        <v>4760</v>
      </c>
      <c r="D144" s="41" t="s">
        <v>91</v>
      </c>
      <c r="E144" s="1"/>
      <c r="F144" s="1"/>
      <c r="G144" s="1"/>
      <c r="H144" s="1"/>
      <c r="I144">
        <v>20558</v>
      </c>
      <c r="J144" s="35" t="s">
        <v>61</v>
      </c>
      <c r="K144">
        <v>2016</v>
      </c>
      <c r="L144"/>
      <c r="M144" s="1" t="s">
        <v>160</v>
      </c>
      <c r="N144" s="1" t="s">
        <v>583</v>
      </c>
      <c r="O144" s="2"/>
      <c r="P144" s="1"/>
      <c r="Q144" s="3">
        <v>11.9022513</v>
      </c>
      <c r="R144" s="3">
        <v>55.004452499999999</v>
      </c>
      <c r="S144" s="1" t="s">
        <v>39</v>
      </c>
      <c r="T144" s="2"/>
      <c r="U144" s="4">
        <v>0</v>
      </c>
      <c r="V144" s="1" t="s">
        <v>45</v>
      </c>
      <c r="W144" s="1" t="s">
        <v>39</v>
      </c>
      <c r="X144" s="1" t="s">
        <v>194</v>
      </c>
      <c r="Y144" s="1" t="s">
        <v>132</v>
      </c>
      <c r="Z144" s="1" t="s">
        <v>584</v>
      </c>
      <c r="AA144" s="1" t="s">
        <v>39</v>
      </c>
      <c r="AB144" s="1" t="s">
        <v>39</v>
      </c>
      <c r="AC144" s="4">
        <v>131974</v>
      </c>
      <c r="AD144" s="4">
        <v>131508</v>
      </c>
      <c r="AE144" s="4"/>
      <c r="AF144" s="4">
        <v>466</v>
      </c>
      <c r="AG144" s="9">
        <v>434</v>
      </c>
      <c r="AH144" s="4"/>
      <c r="AI144" s="4">
        <v>78</v>
      </c>
      <c r="AJ144" s="4">
        <v>512</v>
      </c>
      <c r="AK144" s="4">
        <v>512</v>
      </c>
      <c r="AL144">
        <v>2009</v>
      </c>
      <c r="AM144">
        <v>211</v>
      </c>
      <c r="AN144" s="39">
        <f>IFERROR(INDEX(Vedligehold!O:O,MATCH(A144,Vedligehold!D:D,0),1),0)</f>
        <v>0</v>
      </c>
    </row>
    <row r="145" spans="1:40">
      <c r="A145" s="1" t="s">
        <v>585</v>
      </c>
      <c r="B145" s="1" t="s">
        <v>586</v>
      </c>
      <c r="C145" s="7">
        <v>4760</v>
      </c>
      <c r="D145" s="41" t="s">
        <v>91</v>
      </c>
      <c r="E145" s="1"/>
      <c r="F145" s="1"/>
      <c r="G145" s="1"/>
      <c r="H145" s="1"/>
      <c r="I145">
        <v>22164</v>
      </c>
      <c r="J145" s="35" t="s">
        <v>38</v>
      </c>
      <c r="K145">
        <v>2017</v>
      </c>
      <c r="L145"/>
      <c r="M145" s="1" t="s">
        <v>107</v>
      </c>
      <c r="N145" s="1" t="s">
        <v>587</v>
      </c>
      <c r="O145" s="2"/>
      <c r="P145" s="1"/>
      <c r="Q145" s="3">
        <v>11.9076489</v>
      </c>
      <c r="R145" s="3">
        <v>55.011244099999999</v>
      </c>
      <c r="S145" s="1" t="s">
        <v>39</v>
      </c>
      <c r="T145" s="2"/>
      <c r="U145" s="4">
        <v>0</v>
      </c>
      <c r="V145" s="1" t="s">
        <v>78</v>
      </c>
      <c r="W145" s="1" t="s">
        <v>39</v>
      </c>
      <c r="X145" s="1" t="s">
        <v>310</v>
      </c>
      <c r="Y145" s="1" t="s">
        <v>140</v>
      </c>
      <c r="Z145" s="1" t="s">
        <v>366</v>
      </c>
      <c r="AA145" s="1" t="s">
        <v>49</v>
      </c>
      <c r="AB145" s="1" t="s">
        <v>39</v>
      </c>
      <c r="AC145" s="4">
        <v>6575</v>
      </c>
      <c r="AD145" s="4">
        <v>2970</v>
      </c>
      <c r="AE145" s="4"/>
      <c r="AF145" s="4">
        <v>3605</v>
      </c>
      <c r="AG145" s="9">
        <v>3552</v>
      </c>
      <c r="AH145" s="4"/>
      <c r="AI145" s="4">
        <v>485</v>
      </c>
      <c r="AJ145" s="4">
        <v>4037</v>
      </c>
      <c r="AK145" s="4"/>
      <c r="AL145">
        <v>2009</v>
      </c>
      <c r="AM145">
        <v>237</v>
      </c>
      <c r="AN145" s="39">
        <f>IFERROR(INDEX(Vedligehold!O:O,MATCH(A145,Vedligehold!D:D,0),1),0)</f>
        <v>1458700</v>
      </c>
    </row>
    <row r="146" spans="1:40">
      <c r="A146" s="1" t="s">
        <v>588</v>
      </c>
      <c r="B146" s="1" t="s">
        <v>589</v>
      </c>
      <c r="C146" s="7">
        <v>4760</v>
      </c>
      <c r="D146" s="41" t="s">
        <v>91</v>
      </c>
      <c r="E146" s="1"/>
      <c r="F146" s="1"/>
      <c r="G146" s="1"/>
      <c r="H146" s="1"/>
      <c r="I146">
        <v>20954</v>
      </c>
      <c r="J146" s="35" t="s">
        <v>61</v>
      </c>
      <c r="K146">
        <v>2017</v>
      </c>
      <c r="L146"/>
      <c r="M146" s="1" t="s">
        <v>107</v>
      </c>
      <c r="N146" s="1" t="s">
        <v>590</v>
      </c>
      <c r="O146" s="2"/>
      <c r="P146" s="1"/>
      <c r="Q146" s="3">
        <v>11.906987300000001</v>
      </c>
      <c r="R146" s="3">
        <v>55.017109699999999</v>
      </c>
      <c r="S146" s="1" t="s">
        <v>39</v>
      </c>
      <c r="T146" s="2"/>
      <c r="U146" s="4">
        <v>0</v>
      </c>
      <c r="V146" s="1" t="s">
        <v>78</v>
      </c>
      <c r="W146" s="1" t="s">
        <v>39</v>
      </c>
      <c r="X146" s="1" t="s">
        <v>591</v>
      </c>
      <c r="Y146" s="1" t="s">
        <v>592</v>
      </c>
      <c r="Z146" s="1" t="s">
        <v>593</v>
      </c>
      <c r="AA146" s="1" t="s">
        <v>49</v>
      </c>
      <c r="AB146" s="1" t="s">
        <v>39</v>
      </c>
      <c r="AC146" s="4">
        <v>26259</v>
      </c>
      <c r="AD146" s="4">
        <v>23293</v>
      </c>
      <c r="AE146" s="4"/>
      <c r="AF146" s="4">
        <v>2622</v>
      </c>
      <c r="AG146" s="9">
        <v>3427</v>
      </c>
      <c r="AH146" s="4">
        <v>1405</v>
      </c>
      <c r="AI146" s="4">
        <v>1156</v>
      </c>
      <c r="AJ146" s="4">
        <v>5988</v>
      </c>
      <c r="AK146" s="4"/>
      <c r="AL146">
        <v>2009</v>
      </c>
      <c r="AM146">
        <v>218</v>
      </c>
      <c r="AN146" s="39">
        <f>IFERROR(INDEX(Vedligehold!O:O,MATCH(A146,Vedligehold!D:D,0),1),0)</f>
        <v>4714880</v>
      </c>
    </row>
    <row r="147" spans="1:40">
      <c r="A147" s="1" t="s">
        <v>594</v>
      </c>
      <c r="B147" s="1" t="s">
        <v>595</v>
      </c>
      <c r="C147" s="7">
        <v>4760</v>
      </c>
      <c r="D147" s="41" t="s">
        <v>91</v>
      </c>
      <c r="E147" s="1"/>
      <c r="F147" s="1"/>
      <c r="G147" s="1"/>
      <c r="H147" s="1"/>
      <c r="I147">
        <v>20663</v>
      </c>
      <c r="J147" s="35" t="s">
        <v>61</v>
      </c>
      <c r="K147">
        <v>2016</v>
      </c>
      <c r="L147"/>
      <c r="M147" s="1" t="s">
        <v>137</v>
      </c>
      <c r="N147" s="1" t="s">
        <v>596</v>
      </c>
      <c r="O147" s="2"/>
      <c r="P147" s="1"/>
      <c r="Q147" s="3">
        <v>11.9191486</v>
      </c>
      <c r="R147" s="3">
        <v>55.007897999999997</v>
      </c>
      <c r="S147" s="1" t="s">
        <v>39</v>
      </c>
      <c r="T147" s="2"/>
      <c r="U147" s="4">
        <v>0</v>
      </c>
      <c r="V147" s="1" t="s">
        <v>45</v>
      </c>
      <c r="W147" s="1" t="s">
        <v>55</v>
      </c>
      <c r="X147" s="1" t="s">
        <v>336</v>
      </c>
      <c r="Y147" s="1" t="s">
        <v>57</v>
      </c>
      <c r="Z147" s="1" t="s">
        <v>58</v>
      </c>
      <c r="AA147" s="1" t="s">
        <v>49</v>
      </c>
      <c r="AB147" s="1" t="s">
        <v>39</v>
      </c>
      <c r="AC147" s="4">
        <v>3092</v>
      </c>
      <c r="AD147" s="4">
        <v>2721</v>
      </c>
      <c r="AE147" s="4"/>
      <c r="AF147" s="4">
        <v>371</v>
      </c>
      <c r="AG147" s="9">
        <v>742</v>
      </c>
      <c r="AH147" s="4">
        <v>295</v>
      </c>
      <c r="AI147" s="4">
        <v>363</v>
      </c>
      <c r="AJ147" s="4">
        <v>1400</v>
      </c>
      <c r="AK147" s="4">
        <v>1526</v>
      </c>
      <c r="AL147">
        <v>2009</v>
      </c>
      <c r="AM147">
        <v>212</v>
      </c>
      <c r="AN147" s="39">
        <f>IFERROR(INDEX(Vedligehold!O:O,MATCH(A147,Vedligehold!D:D,0),1),0)</f>
        <v>103000</v>
      </c>
    </row>
    <row r="148" spans="1:40">
      <c r="A148" s="1" t="s">
        <v>597</v>
      </c>
      <c r="B148" s="1" t="s">
        <v>598</v>
      </c>
      <c r="C148" s="7">
        <v>4760</v>
      </c>
      <c r="D148" s="41" t="s">
        <v>91</v>
      </c>
      <c r="E148" s="1"/>
      <c r="F148" s="1"/>
      <c r="G148" s="1"/>
      <c r="H148" s="1"/>
      <c r="I148">
        <v>20259</v>
      </c>
      <c r="J148" s="35" t="s">
        <v>136</v>
      </c>
      <c r="K148">
        <v>2016</v>
      </c>
      <c r="L148"/>
      <c r="M148" s="1" t="s">
        <v>354</v>
      </c>
      <c r="N148" s="1" t="s">
        <v>599</v>
      </c>
      <c r="O148" s="2"/>
      <c r="P148" s="1"/>
      <c r="Q148" s="3">
        <v>11.888923999999999</v>
      </c>
      <c r="R148" s="3">
        <v>55.002079999999999</v>
      </c>
      <c r="S148" s="1" t="s">
        <v>39</v>
      </c>
      <c r="T148" s="2"/>
      <c r="U148" s="4">
        <v>0</v>
      </c>
      <c r="V148" s="1" t="s">
        <v>45</v>
      </c>
      <c r="W148" s="1" t="s">
        <v>39</v>
      </c>
      <c r="X148" s="1" t="s">
        <v>64</v>
      </c>
      <c r="Y148" s="1" t="s">
        <v>65</v>
      </c>
      <c r="Z148" s="1" t="s">
        <v>66</v>
      </c>
      <c r="AA148" s="1" t="s">
        <v>67</v>
      </c>
      <c r="AB148" s="1" t="s">
        <v>39</v>
      </c>
      <c r="AC148" s="4">
        <v>21078</v>
      </c>
      <c r="AD148" s="4">
        <v>17470</v>
      </c>
      <c r="AE148" s="4">
        <v>1252</v>
      </c>
      <c r="AF148" s="4">
        <v>2356</v>
      </c>
      <c r="AG148" s="9">
        <v>4429</v>
      </c>
      <c r="AH148" s="4"/>
      <c r="AI148" s="4">
        <v>746</v>
      </c>
      <c r="AJ148" s="4">
        <v>5175</v>
      </c>
      <c r="AK148" s="4">
        <v>5175</v>
      </c>
      <c r="AL148">
        <v>2009</v>
      </c>
      <c r="AM148">
        <v>207</v>
      </c>
      <c r="AN148" s="39">
        <f>IFERROR(INDEX(Vedligehold!O:O,MATCH(A148,Vedligehold!D:D,0),1),0)</f>
        <v>48000</v>
      </c>
    </row>
    <row r="149" spans="1:40">
      <c r="A149" s="1" t="s">
        <v>600</v>
      </c>
      <c r="B149" s="1" t="s">
        <v>601</v>
      </c>
      <c r="C149" s="7">
        <v>4780</v>
      </c>
      <c r="D149" s="41" t="s">
        <v>202</v>
      </c>
      <c r="E149" s="1"/>
      <c r="F149" s="1"/>
      <c r="G149" s="1"/>
      <c r="H149" s="1"/>
      <c r="I149">
        <v>3694</v>
      </c>
      <c r="J149" s="35" t="s">
        <v>61</v>
      </c>
      <c r="K149">
        <v>2016</v>
      </c>
      <c r="L149"/>
      <c r="M149" s="1" t="s">
        <v>402</v>
      </c>
      <c r="N149" s="1" t="s">
        <v>602</v>
      </c>
      <c r="O149" s="2"/>
      <c r="P149" s="1"/>
      <c r="Q149" s="3">
        <v>12.281954000000001</v>
      </c>
      <c r="R149" s="3">
        <v>54.986744999999999</v>
      </c>
      <c r="S149" s="1" t="s">
        <v>39</v>
      </c>
      <c r="T149" s="2"/>
      <c r="U149" s="4">
        <v>0</v>
      </c>
      <c r="V149" s="1" t="s">
        <v>78</v>
      </c>
      <c r="W149" s="1" t="s">
        <v>139</v>
      </c>
      <c r="X149" s="1" t="s">
        <v>46</v>
      </c>
      <c r="Y149" s="1" t="s">
        <v>132</v>
      </c>
      <c r="Z149" s="1" t="s">
        <v>382</v>
      </c>
      <c r="AA149" s="1" t="s">
        <v>49</v>
      </c>
      <c r="AB149" s="1" t="s">
        <v>39</v>
      </c>
      <c r="AC149" s="4">
        <v>744</v>
      </c>
      <c r="AD149" s="4">
        <v>579</v>
      </c>
      <c r="AE149" s="4"/>
      <c r="AF149" s="4">
        <v>165</v>
      </c>
      <c r="AG149" s="9">
        <v>165</v>
      </c>
      <c r="AH149" s="4">
        <v>41</v>
      </c>
      <c r="AI149" s="4">
        <v>40</v>
      </c>
      <c r="AJ149" s="4">
        <v>246</v>
      </c>
      <c r="AK149" s="4">
        <v>224</v>
      </c>
      <c r="AL149">
        <v>2009</v>
      </c>
      <c r="AM149">
        <v>43</v>
      </c>
      <c r="AN149" s="39">
        <f>IFERROR(INDEX(Vedligehold!O:O,MATCH(A149,Vedligehold!D:D,0),1),0)</f>
        <v>433000</v>
      </c>
    </row>
    <row r="150" spans="1:40">
      <c r="A150" s="1" t="s">
        <v>603</v>
      </c>
      <c r="B150" s="1" t="s">
        <v>604</v>
      </c>
      <c r="C150" s="7">
        <v>4773</v>
      </c>
      <c r="D150" s="41" t="s">
        <v>113</v>
      </c>
      <c r="E150" s="1"/>
      <c r="F150" s="1"/>
      <c r="G150" s="1"/>
      <c r="H150" s="1"/>
      <c r="I150">
        <v>2991</v>
      </c>
      <c r="J150" s="35" t="s">
        <v>52</v>
      </c>
      <c r="K150">
        <v>2016</v>
      </c>
      <c r="L150"/>
      <c r="M150" s="1" t="s">
        <v>350</v>
      </c>
      <c r="N150" s="1" t="s">
        <v>605</v>
      </c>
      <c r="O150" s="2"/>
      <c r="P150" s="1"/>
      <c r="Q150" s="3">
        <v>12.0122719</v>
      </c>
      <c r="R150" s="3">
        <v>54.997368999999999</v>
      </c>
      <c r="S150" s="1" t="s">
        <v>39</v>
      </c>
      <c r="T150" s="2"/>
      <c r="U150" s="4">
        <v>0</v>
      </c>
      <c r="V150" s="1" t="s">
        <v>55</v>
      </c>
      <c r="W150" s="1" t="s">
        <v>78</v>
      </c>
      <c r="X150" s="1" t="s">
        <v>198</v>
      </c>
      <c r="Y150" s="1" t="s">
        <v>592</v>
      </c>
      <c r="Z150" s="1" t="s">
        <v>593</v>
      </c>
      <c r="AA150" s="1" t="s">
        <v>49</v>
      </c>
      <c r="AB150" s="1" t="s">
        <v>39</v>
      </c>
      <c r="AC150" s="4">
        <v>1495</v>
      </c>
      <c r="AD150" s="4">
        <v>1185</v>
      </c>
      <c r="AE150" s="4"/>
      <c r="AF150" s="4">
        <v>310</v>
      </c>
      <c r="AG150" s="9">
        <v>288</v>
      </c>
      <c r="AH150" s="4"/>
      <c r="AI150" s="4"/>
      <c r="AJ150" s="4">
        <v>288</v>
      </c>
      <c r="AK150" s="4">
        <v>288</v>
      </c>
      <c r="AL150">
        <v>2009</v>
      </c>
      <c r="AM150">
        <v>36</v>
      </c>
      <c r="AN150" s="39">
        <f>IFERROR(INDEX(Vedligehold!O:O,MATCH(A150,Vedligehold!D:D,0),1),0)</f>
        <v>978200</v>
      </c>
    </row>
    <row r="151" spans="1:40" s="47" customFormat="1" ht="30" customHeight="1">
      <c r="A151" s="44" t="s">
        <v>696</v>
      </c>
      <c r="B151" s="44"/>
      <c r="C151" s="45"/>
      <c r="D151" s="46"/>
      <c r="E151" s="44"/>
      <c r="F151" s="44"/>
      <c r="G151" s="44"/>
      <c r="H151" s="44"/>
      <c r="J151" s="48"/>
      <c r="M151" s="44"/>
      <c r="N151" s="44"/>
      <c r="O151" s="49"/>
      <c r="P151" s="44"/>
      <c r="Q151" s="50"/>
      <c r="R151" s="50"/>
      <c r="S151" s="44"/>
      <c r="T151" s="49"/>
      <c r="U151" s="51"/>
      <c r="V151" s="44"/>
      <c r="W151" s="44"/>
      <c r="X151" s="44"/>
      <c r="Y151" s="44"/>
      <c r="Z151" s="44"/>
      <c r="AA151" s="44"/>
      <c r="AB151" s="44"/>
      <c r="AC151" s="51"/>
      <c r="AD151" s="51"/>
      <c r="AE151" s="51"/>
      <c r="AF151" s="51"/>
      <c r="AG151" s="52"/>
      <c r="AH151" s="51"/>
      <c r="AI151" s="51"/>
      <c r="AJ151" s="51"/>
      <c r="AK151" s="51"/>
      <c r="AN151" s="53"/>
    </row>
    <row r="152" spans="1:40">
      <c r="A152" s="36" t="s">
        <v>609</v>
      </c>
      <c r="B152" s="33" t="s">
        <v>619</v>
      </c>
      <c r="C152" s="33">
        <v>4720</v>
      </c>
      <c r="D152" s="33" t="s">
        <v>42</v>
      </c>
      <c r="J152" s="33"/>
      <c r="AA152" s="33" t="s">
        <v>49</v>
      </c>
      <c r="AB152" s="8"/>
      <c r="AC152" s="8"/>
      <c r="AD152" s="8"/>
      <c r="AE152" s="8"/>
      <c r="AF152" s="8"/>
      <c r="AG152" s="9">
        <v>279</v>
      </c>
      <c r="AH152" s="8"/>
      <c r="AI152" s="8"/>
      <c r="AJ152" s="8"/>
      <c r="AK152" s="8"/>
      <c r="AL152" s="8"/>
      <c r="AM152" s="8"/>
      <c r="AN152" s="39"/>
    </row>
    <row r="153" spans="1:40">
      <c r="A153" s="36" t="s">
        <v>615</v>
      </c>
      <c r="B153" s="33" t="s">
        <v>621</v>
      </c>
      <c r="C153" s="33">
        <v>4735</v>
      </c>
      <c r="D153" s="33" t="s">
        <v>118</v>
      </c>
      <c r="J153" s="33"/>
      <c r="AA153" s="33" t="s">
        <v>49</v>
      </c>
      <c r="AB153" s="8"/>
      <c r="AC153" s="8"/>
      <c r="AD153" s="8"/>
      <c r="AE153" s="8"/>
      <c r="AF153" s="8"/>
      <c r="AG153" s="9">
        <v>126</v>
      </c>
      <c r="AH153" s="8"/>
      <c r="AI153" s="8"/>
      <c r="AJ153" s="8"/>
      <c r="AK153" s="8"/>
      <c r="AL153" s="8"/>
      <c r="AM153" s="8"/>
      <c r="AN153" s="39"/>
    </row>
    <row r="154" spans="1:40">
      <c r="A154" s="36" t="s">
        <v>612</v>
      </c>
      <c r="B154" s="33" t="s">
        <v>622</v>
      </c>
      <c r="C154" s="33">
        <v>4735</v>
      </c>
      <c r="D154" s="33" t="s">
        <v>118</v>
      </c>
      <c r="J154" s="33"/>
      <c r="AA154" s="33" t="s">
        <v>49</v>
      </c>
      <c r="AB154" s="8"/>
      <c r="AC154" s="8"/>
      <c r="AD154" s="8"/>
      <c r="AE154" s="8"/>
      <c r="AF154" s="8"/>
      <c r="AG154" s="9">
        <f>144+77+20+20+61+61+77+61+61+77+61</f>
        <v>720</v>
      </c>
      <c r="AH154" s="8"/>
      <c r="AI154" s="8"/>
      <c r="AJ154" s="8"/>
      <c r="AK154" s="8"/>
      <c r="AL154" s="8"/>
      <c r="AM154" s="8"/>
      <c r="AN154" s="39"/>
    </row>
    <row r="155" spans="1:40">
      <c r="A155" s="36" t="s">
        <v>613</v>
      </c>
      <c r="B155" s="33" t="s">
        <v>623</v>
      </c>
      <c r="C155" s="33">
        <v>4750</v>
      </c>
      <c r="D155" s="33" t="s">
        <v>75</v>
      </c>
      <c r="J155" s="33"/>
      <c r="AA155" s="33" t="s">
        <v>383</v>
      </c>
      <c r="AB155" s="8"/>
      <c r="AC155" s="8"/>
      <c r="AD155" s="8"/>
      <c r="AE155" s="8"/>
      <c r="AF155" s="8"/>
      <c r="AG155" s="9">
        <v>105</v>
      </c>
      <c r="AH155" s="8"/>
      <c r="AI155" s="8"/>
      <c r="AJ155" s="8"/>
      <c r="AK155" s="8"/>
      <c r="AL155" s="8"/>
      <c r="AM155" s="8"/>
      <c r="AN155" s="39"/>
    </row>
    <row r="156" spans="1:40">
      <c r="A156" s="36" t="s">
        <v>614</v>
      </c>
      <c r="B156" s="33" t="s">
        <v>688</v>
      </c>
      <c r="C156" s="33">
        <v>4760</v>
      </c>
      <c r="D156" s="33" t="s">
        <v>91</v>
      </c>
      <c r="J156" s="33"/>
      <c r="AA156" s="33" t="s">
        <v>383</v>
      </c>
      <c r="AB156" s="8"/>
      <c r="AC156" s="8"/>
      <c r="AD156" s="8"/>
      <c r="AE156" s="8"/>
      <c r="AF156" s="8"/>
      <c r="AH156" s="8"/>
      <c r="AI156" s="8"/>
      <c r="AJ156" s="8"/>
      <c r="AK156" s="8"/>
      <c r="AL156" s="8"/>
      <c r="AM156" s="8"/>
      <c r="AN156" s="39"/>
    </row>
    <row r="157" spans="1:40">
      <c r="A157" s="36" t="s">
        <v>614</v>
      </c>
      <c r="B157" s="33" t="s">
        <v>687</v>
      </c>
      <c r="C157" s="33">
        <v>4780</v>
      </c>
      <c r="D157" s="33" t="s">
        <v>202</v>
      </c>
      <c r="J157" s="33"/>
      <c r="AA157" s="33" t="s">
        <v>383</v>
      </c>
      <c r="AB157" s="8"/>
      <c r="AC157" s="8"/>
      <c r="AD157" s="8"/>
      <c r="AE157" s="8"/>
      <c r="AF157" s="8"/>
      <c r="AH157" s="8"/>
      <c r="AI157" s="8"/>
      <c r="AJ157" s="8"/>
      <c r="AK157" s="8"/>
      <c r="AL157" s="8"/>
      <c r="AM157" s="8"/>
      <c r="AN157" s="39"/>
    </row>
    <row r="158" spans="1:40">
      <c r="A158" s="36" t="s">
        <v>614</v>
      </c>
      <c r="B158" s="33" t="s">
        <v>624</v>
      </c>
      <c r="C158" s="33">
        <v>4760</v>
      </c>
      <c r="D158" s="33" t="s">
        <v>91</v>
      </c>
      <c r="J158" s="33"/>
      <c r="AA158" s="33" t="s">
        <v>383</v>
      </c>
      <c r="AB158" s="8"/>
      <c r="AC158" s="8"/>
      <c r="AD158" s="8"/>
      <c r="AE158" s="8"/>
      <c r="AF158" s="8"/>
      <c r="AH158" s="8"/>
      <c r="AI158" s="8"/>
      <c r="AJ158" s="8"/>
      <c r="AK158" s="8"/>
      <c r="AL158" s="8"/>
      <c r="AM158" s="8"/>
      <c r="AN158" s="39"/>
    </row>
    <row r="159" spans="1:40">
      <c r="A159" s="36" t="s">
        <v>615</v>
      </c>
      <c r="B159" s="33" t="s">
        <v>625</v>
      </c>
      <c r="C159" s="33">
        <v>4760</v>
      </c>
      <c r="D159" s="33" t="s">
        <v>91</v>
      </c>
      <c r="J159" s="33"/>
      <c r="AA159" s="33" t="s">
        <v>49</v>
      </c>
      <c r="AB159" s="8"/>
      <c r="AC159" s="8"/>
      <c r="AD159" s="8"/>
      <c r="AE159" s="8"/>
      <c r="AF159" s="8"/>
      <c r="AG159" s="9">
        <f>133+36</f>
        <v>169</v>
      </c>
      <c r="AH159" s="8"/>
      <c r="AI159" s="8"/>
      <c r="AJ159" s="8"/>
      <c r="AK159" s="8"/>
      <c r="AL159" s="8"/>
      <c r="AM159" s="8"/>
      <c r="AN159" s="39"/>
    </row>
    <row r="160" spans="1:40">
      <c r="A160" s="36" t="s">
        <v>616</v>
      </c>
      <c r="B160" s="33" t="s">
        <v>626</v>
      </c>
      <c r="C160" s="33">
        <v>4760</v>
      </c>
      <c r="D160" s="33" t="s">
        <v>91</v>
      </c>
      <c r="J160" s="33"/>
      <c r="AA160" s="33" t="s">
        <v>383</v>
      </c>
      <c r="AB160" s="8"/>
      <c r="AC160" s="8"/>
      <c r="AD160" s="8"/>
      <c r="AE160" s="8"/>
      <c r="AF160" s="8"/>
      <c r="AG160" s="9">
        <v>106</v>
      </c>
      <c r="AH160" s="8"/>
      <c r="AI160" s="8"/>
      <c r="AJ160" s="8"/>
      <c r="AK160" s="8"/>
      <c r="AL160" s="8"/>
      <c r="AM160" s="8"/>
      <c r="AN160" s="39"/>
    </row>
    <row r="161" spans="1:40">
      <c r="A161" s="36" t="s">
        <v>617</v>
      </c>
      <c r="B161" s="33" t="s">
        <v>627</v>
      </c>
      <c r="C161" s="33">
        <v>4791</v>
      </c>
      <c r="D161" s="33" t="s">
        <v>330</v>
      </c>
      <c r="J161" s="33"/>
      <c r="AA161" s="33" t="s">
        <v>49</v>
      </c>
      <c r="AB161" s="8"/>
      <c r="AC161" s="8"/>
      <c r="AD161" s="8"/>
      <c r="AE161" s="8"/>
      <c r="AF161" s="8"/>
      <c r="AG161" s="9">
        <f>87+68</f>
        <v>155</v>
      </c>
      <c r="AH161" s="8"/>
      <c r="AI161" s="8"/>
      <c r="AJ161" s="8"/>
      <c r="AK161" s="8"/>
      <c r="AL161" s="8"/>
      <c r="AM161" s="8"/>
      <c r="AN161" s="39"/>
    </row>
    <row r="162" spans="1:40">
      <c r="A162" s="36" t="s">
        <v>618</v>
      </c>
      <c r="B162" s="33" t="s">
        <v>641</v>
      </c>
      <c r="C162" s="33">
        <v>4760</v>
      </c>
      <c r="D162" s="33" t="s">
        <v>91</v>
      </c>
      <c r="J162" s="33"/>
      <c r="AA162" s="33" t="s">
        <v>383</v>
      </c>
      <c r="AB162" s="8"/>
      <c r="AC162" s="8"/>
      <c r="AD162" s="8"/>
      <c r="AE162" s="8"/>
      <c r="AF162" s="8"/>
      <c r="AH162" s="8"/>
      <c r="AI162" s="8"/>
      <c r="AJ162" s="8"/>
      <c r="AK162" s="8"/>
      <c r="AL162" s="8"/>
      <c r="AM162" s="8"/>
      <c r="AN162" s="39"/>
    </row>
    <row r="163" spans="1:40">
      <c r="A163" s="36" t="s">
        <v>695</v>
      </c>
      <c r="B163" s="33" t="s">
        <v>643</v>
      </c>
      <c r="C163" s="33">
        <v>4760</v>
      </c>
      <c r="D163" s="33" t="s">
        <v>91</v>
      </c>
      <c r="J163" s="33"/>
      <c r="AA163" s="33" t="s">
        <v>49</v>
      </c>
      <c r="AN163" s="39"/>
    </row>
    <row r="164" spans="1:40">
      <c r="A164" s="36" t="s">
        <v>676</v>
      </c>
      <c r="B164" s="33" t="s">
        <v>644</v>
      </c>
      <c r="C164" s="33">
        <v>4735</v>
      </c>
      <c r="D164" s="33" t="s">
        <v>118</v>
      </c>
      <c r="J164" s="33"/>
      <c r="AN164" s="39"/>
    </row>
    <row r="165" spans="1:40">
      <c r="A165" s="36" t="s">
        <v>695</v>
      </c>
      <c r="B165" s="33" t="s">
        <v>645</v>
      </c>
      <c r="C165" s="33">
        <v>4780</v>
      </c>
      <c r="D165" s="33" t="s">
        <v>202</v>
      </c>
      <c r="J165" s="33"/>
      <c r="AA165" s="33" t="s">
        <v>49</v>
      </c>
      <c r="AN165" s="39"/>
    </row>
    <row r="166" spans="1:40">
      <c r="A166" s="36" t="s">
        <v>686</v>
      </c>
      <c r="B166" s="33" t="s">
        <v>646</v>
      </c>
      <c r="C166" s="33">
        <v>4760</v>
      </c>
      <c r="D166" s="33" t="s">
        <v>91</v>
      </c>
      <c r="J166" s="33"/>
      <c r="AA166" s="33" t="s">
        <v>49</v>
      </c>
      <c r="AN166" s="39"/>
    </row>
    <row r="167" spans="1:40">
      <c r="A167" s="36" t="s">
        <v>676</v>
      </c>
      <c r="B167" s="33" t="s">
        <v>647</v>
      </c>
      <c r="C167" s="33">
        <v>4720</v>
      </c>
      <c r="D167" s="33" t="s">
        <v>42</v>
      </c>
      <c r="J167" s="33"/>
      <c r="AN167" s="39"/>
    </row>
    <row r="168" spans="1:40">
      <c r="A168" s="36" t="s">
        <v>677</v>
      </c>
      <c r="B168" s="33" t="s">
        <v>648</v>
      </c>
      <c r="C168" s="33">
        <v>4780</v>
      </c>
      <c r="D168" s="33" t="s">
        <v>202</v>
      </c>
      <c r="J168" s="33"/>
      <c r="AN168" s="39"/>
    </row>
    <row r="169" spans="1:40">
      <c r="A169" s="36" t="s">
        <v>695</v>
      </c>
      <c r="B169" s="33" t="s">
        <v>649</v>
      </c>
      <c r="C169" s="33">
        <v>4780</v>
      </c>
      <c r="D169" s="33" t="s">
        <v>202</v>
      </c>
      <c r="J169" s="33"/>
      <c r="AN169" s="39"/>
    </row>
    <row r="170" spans="1:40">
      <c r="A170" s="36" t="s">
        <v>694</v>
      </c>
      <c r="B170" s="33" t="s">
        <v>650</v>
      </c>
      <c r="C170" s="33">
        <v>4720</v>
      </c>
      <c r="D170" s="33" t="s">
        <v>42</v>
      </c>
      <c r="J170" s="33"/>
      <c r="AN170" s="39"/>
    </row>
    <row r="171" spans="1:40">
      <c r="A171" s="36" t="s">
        <v>690</v>
      </c>
      <c r="B171" s="33" t="s">
        <v>651</v>
      </c>
      <c r="C171" s="33">
        <v>4760</v>
      </c>
      <c r="D171" s="33" t="s">
        <v>91</v>
      </c>
      <c r="J171" s="33"/>
      <c r="AA171" s="33" t="s">
        <v>689</v>
      </c>
      <c r="AN171" s="39"/>
    </row>
    <row r="172" spans="1:40">
      <c r="A172" s="36" t="s">
        <v>678</v>
      </c>
      <c r="B172" s="33" t="s">
        <v>652</v>
      </c>
      <c r="C172" s="33">
        <v>4793</v>
      </c>
      <c r="D172" s="33" t="s">
        <v>127</v>
      </c>
      <c r="J172" s="33"/>
      <c r="AA172" s="33" t="s">
        <v>49</v>
      </c>
      <c r="AN172" s="39"/>
    </row>
    <row r="173" spans="1:40">
      <c r="A173" s="36" t="s">
        <v>679</v>
      </c>
      <c r="B173" s="33" t="s">
        <v>653</v>
      </c>
      <c r="C173" s="33">
        <v>4771</v>
      </c>
      <c r="D173" s="33" t="s">
        <v>261</v>
      </c>
      <c r="J173" s="33"/>
      <c r="AA173" s="33" t="s">
        <v>49</v>
      </c>
      <c r="AN173" s="39"/>
    </row>
    <row r="174" spans="1:40">
      <c r="A174" s="36" t="s">
        <v>678</v>
      </c>
      <c r="B174" s="33" t="s">
        <v>654</v>
      </c>
      <c r="C174" s="33">
        <v>4791</v>
      </c>
      <c r="D174" s="33" t="s">
        <v>330</v>
      </c>
      <c r="J174" s="33"/>
      <c r="AA174" s="33" t="s">
        <v>49</v>
      </c>
      <c r="AN174" s="39"/>
    </row>
    <row r="175" spans="1:40">
      <c r="A175" s="36" t="s">
        <v>680</v>
      </c>
      <c r="B175" s="33" t="s">
        <v>655</v>
      </c>
      <c r="C175" s="33">
        <v>4735</v>
      </c>
      <c r="D175" s="33" t="s">
        <v>118</v>
      </c>
      <c r="J175" s="33"/>
      <c r="AA175" s="33" t="s">
        <v>49</v>
      </c>
      <c r="AN175" s="39"/>
    </row>
    <row r="176" spans="1:40">
      <c r="A176" s="36" t="s">
        <v>695</v>
      </c>
      <c r="B176" s="33" t="s">
        <v>656</v>
      </c>
      <c r="C176" s="33">
        <v>4760</v>
      </c>
      <c r="D176" s="33" t="s">
        <v>91</v>
      </c>
      <c r="J176" s="33"/>
      <c r="AA176" s="33" t="s">
        <v>49</v>
      </c>
      <c r="AN176" s="39"/>
    </row>
    <row r="177" spans="1:40">
      <c r="A177" s="54" t="s">
        <v>618</v>
      </c>
      <c r="B177" s="55" t="s">
        <v>657</v>
      </c>
      <c r="C177" s="33">
        <v>4735</v>
      </c>
      <c r="D177" s="33" t="s">
        <v>118</v>
      </c>
      <c r="J177" s="33"/>
      <c r="AA177" s="33" t="s">
        <v>49</v>
      </c>
      <c r="AN177" s="39"/>
    </row>
    <row r="178" spans="1:40">
      <c r="A178" s="36" t="s">
        <v>618</v>
      </c>
      <c r="B178" s="33" t="s">
        <v>658</v>
      </c>
      <c r="C178" s="33">
        <v>4720</v>
      </c>
      <c r="D178" s="33" t="s">
        <v>42</v>
      </c>
      <c r="J178" s="33"/>
      <c r="AA178" s="33" t="s">
        <v>689</v>
      </c>
      <c r="AN178" s="39"/>
    </row>
    <row r="179" spans="1:40">
      <c r="A179" s="36" t="s">
        <v>695</v>
      </c>
      <c r="B179" s="33" t="s">
        <v>659</v>
      </c>
      <c r="C179" s="33">
        <v>4760</v>
      </c>
      <c r="D179" s="33" t="s">
        <v>91</v>
      </c>
      <c r="J179" s="33"/>
      <c r="AA179" s="33" t="s">
        <v>49</v>
      </c>
      <c r="AN179" s="39"/>
    </row>
    <row r="180" spans="1:40">
      <c r="A180" s="36" t="s">
        <v>695</v>
      </c>
      <c r="B180" s="33" t="s">
        <v>660</v>
      </c>
      <c r="C180" s="33">
        <v>4780</v>
      </c>
      <c r="D180" s="33" t="s">
        <v>202</v>
      </c>
      <c r="J180" s="33"/>
      <c r="AA180" s="33" t="s">
        <v>49</v>
      </c>
      <c r="AN180" s="39"/>
    </row>
    <row r="181" spans="1:40">
      <c r="A181" s="36" t="s">
        <v>695</v>
      </c>
      <c r="B181" s="33" t="s">
        <v>661</v>
      </c>
      <c r="C181" s="33">
        <v>4771</v>
      </c>
      <c r="D181" s="33" t="s">
        <v>261</v>
      </c>
      <c r="J181" s="33"/>
      <c r="AA181" s="33" t="s">
        <v>49</v>
      </c>
      <c r="AN181" s="39"/>
    </row>
    <row r="182" spans="1:40">
      <c r="A182" s="36" t="s">
        <v>681</v>
      </c>
      <c r="B182" s="33" t="s">
        <v>662</v>
      </c>
      <c r="C182" s="33">
        <v>4720</v>
      </c>
      <c r="D182" s="33" t="s">
        <v>42</v>
      </c>
      <c r="J182" s="33"/>
      <c r="AN182" s="39"/>
    </row>
    <row r="183" spans="1:40">
      <c r="A183" s="36" t="s">
        <v>676</v>
      </c>
      <c r="B183" s="33" t="s">
        <v>663</v>
      </c>
      <c r="C183" s="33">
        <v>4735</v>
      </c>
      <c r="D183" s="33" t="s">
        <v>118</v>
      </c>
      <c r="J183" s="33"/>
      <c r="AN183" s="39"/>
    </row>
    <row r="184" spans="1:40">
      <c r="A184" s="36" t="s">
        <v>693</v>
      </c>
      <c r="B184" s="33" t="s">
        <v>664</v>
      </c>
      <c r="C184" s="33">
        <v>4720</v>
      </c>
      <c r="D184" s="33" t="s">
        <v>42</v>
      </c>
      <c r="J184" s="33"/>
      <c r="AN184" s="39"/>
    </row>
    <row r="185" spans="1:40">
      <c r="A185" s="36" t="s">
        <v>381</v>
      </c>
      <c r="B185" s="33" t="s">
        <v>665</v>
      </c>
      <c r="C185" s="33">
        <v>4760</v>
      </c>
      <c r="D185" s="33" t="s">
        <v>91</v>
      </c>
      <c r="J185" s="33"/>
      <c r="AA185" s="33" t="s">
        <v>383</v>
      </c>
      <c r="AN185" s="39"/>
    </row>
    <row r="186" spans="1:40">
      <c r="A186" s="36" t="s">
        <v>679</v>
      </c>
      <c r="B186" s="33" t="s">
        <v>666</v>
      </c>
      <c r="C186" s="33">
        <v>4735</v>
      </c>
      <c r="D186" s="33" t="s">
        <v>118</v>
      </c>
      <c r="J186" s="33"/>
      <c r="AA186" s="33" t="s">
        <v>49</v>
      </c>
      <c r="AN186" s="39"/>
    </row>
    <row r="187" spans="1:40">
      <c r="A187" s="36" t="s">
        <v>682</v>
      </c>
      <c r="B187" s="33" t="s">
        <v>667</v>
      </c>
      <c r="C187" s="33">
        <v>4750</v>
      </c>
      <c r="D187" s="33" t="s">
        <v>75</v>
      </c>
      <c r="J187" s="33"/>
      <c r="AN187" s="39"/>
    </row>
    <row r="188" spans="1:40">
      <c r="A188" s="36" t="s">
        <v>692</v>
      </c>
      <c r="B188" s="33" t="s">
        <v>668</v>
      </c>
      <c r="C188" s="33">
        <v>4791</v>
      </c>
      <c r="D188" s="33" t="s">
        <v>330</v>
      </c>
      <c r="J188" s="33"/>
      <c r="AA188" s="33" t="s">
        <v>691</v>
      </c>
      <c r="AN188" s="39"/>
    </row>
    <row r="189" spans="1:40">
      <c r="A189" s="36" t="s">
        <v>683</v>
      </c>
      <c r="B189" s="33" t="s">
        <v>669</v>
      </c>
      <c r="C189" s="33">
        <v>4780</v>
      </c>
      <c r="D189" s="33" t="s">
        <v>202</v>
      </c>
      <c r="J189" s="33"/>
      <c r="AN189" s="39"/>
    </row>
    <row r="190" spans="1:40">
      <c r="A190" s="36" t="s">
        <v>695</v>
      </c>
      <c r="B190" s="33" t="s">
        <v>670</v>
      </c>
      <c r="C190" s="33">
        <v>4791</v>
      </c>
      <c r="D190" s="33" t="s">
        <v>330</v>
      </c>
      <c r="J190" s="33"/>
      <c r="AA190" s="33" t="s">
        <v>49</v>
      </c>
      <c r="AN190" s="39"/>
    </row>
    <row r="191" spans="1:40">
      <c r="A191" s="36" t="s">
        <v>695</v>
      </c>
      <c r="B191" s="33" t="s">
        <v>671</v>
      </c>
      <c r="C191" s="33">
        <v>4791</v>
      </c>
      <c r="D191" s="33" t="s">
        <v>330</v>
      </c>
      <c r="J191" s="33"/>
      <c r="AA191" s="33" t="s">
        <v>49</v>
      </c>
      <c r="AN191" s="39"/>
    </row>
    <row r="192" spans="1:40">
      <c r="A192" s="36" t="s">
        <v>618</v>
      </c>
      <c r="B192" s="33" t="s">
        <v>672</v>
      </c>
      <c r="C192" s="33">
        <v>4760</v>
      </c>
      <c r="D192" s="33" t="s">
        <v>91</v>
      </c>
      <c r="J192" s="33"/>
      <c r="AA192" s="33" t="s">
        <v>689</v>
      </c>
      <c r="AN192" s="39"/>
    </row>
    <row r="193" spans="1:40">
      <c r="A193" s="36" t="s">
        <v>695</v>
      </c>
      <c r="B193" s="33" t="s">
        <v>673</v>
      </c>
      <c r="C193" s="33">
        <v>4780</v>
      </c>
      <c r="D193" s="33" t="s">
        <v>202</v>
      </c>
      <c r="J193" s="33"/>
      <c r="AA193" s="33" t="s">
        <v>49</v>
      </c>
      <c r="AN193" s="39"/>
    </row>
    <row r="194" spans="1:40">
      <c r="A194" s="36" t="s">
        <v>695</v>
      </c>
      <c r="B194" s="33" t="s">
        <v>674</v>
      </c>
      <c r="C194" s="33">
        <v>4780</v>
      </c>
      <c r="D194" s="33" t="s">
        <v>202</v>
      </c>
      <c r="J194" s="33"/>
      <c r="AN194" s="39"/>
    </row>
    <row r="195" spans="1:40">
      <c r="A195" s="54" t="s">
        <v>697</v>
      </c>
      <c r="B195" s="33" t="s">
        <v>675</v>
      </c>
      <c r="C195" s="33">
        <v>4780</v>
      </c>
      <c r="D195" s="33" t="s">
        <v>202</v>
      </c>
      <c r="J195" s="33"/>
      <c r="AN195" s="39"/>
    </row>
    <row r="196" spans="1:40">
      <c r="A196" s="54" t="s">
        <v>698</v>
      </c>
      <c r="B196" s="55" t="s">
        <v>699</v>
      </c>
      <c r="C196" s="33">
        <v>4760</v>
      </c>
      <c r="D196" s="55" t="s">
        <v>91</v>
      </c>
      <c r="J196" s="33"/>
      <c r="AA196" s="55" t="s">
        <v>88</v>
      </c>
      <c r="AN196" s="39"/>
    </row>
    <row r="197" spans="1:40">
      <c r="A197" s="54" t="s">
        <v>700</v>
      </c>
      <c r="B197" s="55" t="s">
        <v>701</v>
      </c>
      <c r="C197" s="33">
        <v>4760</v>
      </c>
      <c r="D197" s="55" t="s">
        <v>91</v>
      </c>
      <c r="J197" s="33"/>
      <c r="AA197" s="55" t="s">
        <v>88</v>
      </c>
      <c r="AN197" s="39"/>
    </row>
    <row r="198" spans="1:40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G198" s="56">
        <f>SUM(Tabel1[Samlet bygningsareal])</f>
        <v>213324</v>
      </c>
      <c r="AH198" s="56"/>
      <c r="AI198" s="56"/>
      <c r="AJ198" s="56"/>
      <c r="AK198" s="56"/>
      <c r="AL198" s="56"/>
      <c r="AM198" s="56"/>
      <c r="AN198" s="57">
        <f>SUM(AN2:AN150)</f>
        <v>96028072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29C20-B911-45E5-9B96-44704F4AB929}">
  <dimension ref="A1:O127"/>
  <sheetViews>
    <sheetView showGridLines="0" tabSelected="1" workbookViewId="0">
      <pane ySplit="1" topLeftCell="A6" activePane="bottomLeft" state="frozen"/>
      <selection pane="bottomLeft" activeCell="C1" sqref="C1"/>
    </sheetView>
  </sheetViews>
  <sheetFormatPr defaultRowHeight="15"/>
  <cols>
    <col min="1" max="1" width="25.85546875" style="10" customWidth="1"/>
    <col min="2" max="2" width="20" style="10" customWidth="1"/>
    <col min="3" max="3" width="43.85546875" style="10" customWidth="1"/>
    <col min="4" max="4" width="49.42578125" style="10" customWidth="1"/>
    <col min="5" max="5" width="11.140625" style="10" bestFit="1" customWidth="1"/>
    <col min="6" max="7" width="12.7109375" style="10" bestFit="1" customWidth="1"/>
    <col min="8" max="14" width="11.140625" style="10" bestFit="1" customWidth="1"/>
    <col min="15" max="15" width="10.140625" style="10" bestFit="1" customWidth="1"/>
    <col min="16" max="16384" width="9.140625" style="10"/>
  </cols>
  <sheetData>
    <row r="1" spans="1:15" ht="15.75" thickBot="1">
      <c r="A1" s="26" t="s">
        <v>23</v>
      </c>
      <c r="B1" s="27" t="s">
        <v>25</v>
      </c>
      <c r="C1" s="27" t="s">
        <v>24</v>
      </c>
      <c r="D1" s="27" t="s">
        <v>0</v>
      </c>
      <c r="E1" s="28" t="s">
        <v>629</v>
      </c>
      <c r="F1" s="28" t="s">
        <v>630</v>
      </c>
      <c r="G1" s="28" t="s">
        <v>631</v>
      </c>
      <c r="H1" s="28" t="s">
        <v>632</v>
      </c>
      <c r="I1" s="28" t="s">
        <v>633</v>
      </c>
      <c r="J1" s="28" t="s">
        <v>634</v>
      </c>
      <c r="K1" s="28" t="s">
        <v>635</v>
      </c>
      <c r="L1" s="28" t="s">
        <v>636</v>
      </c>
      <c r="M1" s="28" t="s">
        <v>637</v>
      </c>
      <c r="N1" s="29" t="s">
        <v>638</v>
      </c>
      <c r="O1" s="30" t="s">
        <v>639</v>
      </c>
    </row>
    <row r="2" spans="1:15">
      <c r="A2" s="15" t="s">
        <v>310</v>
      </c>
      <c r="B2" s="16" t="s">
        <v>366</v>
      </c>
      <c r="C2" s="16" t="s">
        <v>140</v>
      </c>
      <c r="D2" s="16" t="s">
        <v>367</v>
      </c>
      <c r="E2" s="17">
        <v>54000</v>
      </c>
      <c r="F2" s="17">
        <v>14000</v>
      </c>
      <c r="G2" s="17">
        <v>207000</v>
      </c>
      <c r="H2" s="17">
        <v>14000</v>
      </c>
      <c r="I2" s="17">
        <v>14000</v>
      </c>
      <c r="J2" s="17">
        <v>14000</v>
      </c>
      <c r="K2" s="17">
        <v>8000</v>
      </c>
      <c r="L2" s="17">
        <v>0</v>
      </c>
      <c r="M2" s="17">
        <v>0</v>
      </c>
      <c r="N2" s="12">
        <v>0</v>
      </c>
      <c r="O2" s="18">
        <f t="shared" ref="O2:O65" si="0">SUM(E2:N2)</f>
        <v>325000</v>
      </c>
    </row>
    <row r="3" spans="1:15">
      <c r="A3" s="15" t="s">
        <v>310</v>
      </c>
      <c r="B3" s="16" t="s">
        <v>366</v>
      </c>
      <c r="C3" s="16" t="s">
        <v>140</v>
      </c>
      <c r="D3" s="16" t="s">
        <v>431</v>
      </c>
      <c r="E3" s="17">
        <v>77000</v>
      </c>
      <c r="F3" s="17">
        <v>74500</v>
      </c>
      <c r="G3" s="17">
        <v>197000</v>
      </c>
      <c r="H3" s="17">
        <v>189500</v>
      </c>
      <c r="I3" s="17">
        <v>17000</v>
      </c>
      <c r="J3" s="17">
        <v>24500</v>
      </c>
      <c r="K3" s="17">
        <v>0</v>
      </c>
      <c r="L3" s="17">
        <v>0</v>
      </c>
      <c r="M3" s="17">
        <v>0</v>
      </c>
      <c r="N3" s="12">
        <v>0</v>
      </c>
      <c r="O3" s="18">
        <f t="shared" si="0"/>
        <v>579500</v>
      </c>
    </row>
    <row r="4" spans="1:15">
      <c r="A4" s="15" t="s">
        <v>310</v>
      </c>
      <c r="B4" s="16" t="s">
        <v>366</v>
      </c>
      <c r="C4" s="16" t="s">
        <v>140</v>
      </c>
      <c r="D4" s="16" t="s">
        <v>508</v>
      </c>
      <c r="E4" s="17">
        <v>50000</v>
      </c>
      <c r="F4" s="17">
        <v>932500</v>
      </c>
      <c r="G4" s="17">
        <v>5076000</v>
      </c>
      <c r="H4" s="17">
        <v>73000</v>
      </c>
      <c r="I4" s="17">
        <v>65000</v>
      </c>
      <c r="J4" s="17">
        <v>25000</v>
      </c>
      <c r="K4" s="17">
        <v>15000</v>
      </c>
      <c r="L4" s="17">
        <v>0</v>
      </c>
      <c r="M4" s="17">
        <v>0</v>
      </c>
      <c r="N4" s="12">
        <v>0</v>
      </c>
      <c r="O4" s="18">
        <f t="shared" si="0"/>
        <v>6236500</v>
      </c>
    </row>
    <row r="5" spans="1:15">
      <c r="A5" s="15" t="s">
        <v>310</v>
      </c>
      <c r="B5" s="16" t="s">
        <v>366</v>
      </c>
      <c r="C5" s="16" t="s">
        <v>140</v>
      </c>
      <c r="D5" s="16" t="s">
        <v>519</v>
      </c>
      <c r="E5" s="17">
        <v>9000</v>
      </c>
      <c r="F5" s="17">
        <v>643500</v>
      </c>
      <c r="G5" s="17">
        <v>318500</v>
      </c>
      <c r="H5" s="17">
        <v>168500</v>
      </c>
      <c r="I5" s="17">
        <v>159000</v>
      </c>
      <c r="J5" s="17">
        <v>168500</v>
      </c>
      <c r="K5" s="17">
        <v>19000</v>
      </c>
      <c r="L5" s="17">
        <v>49500</v>
      </c>
      <c r="M5" s="17">
        <v>0</v>
      </c>
      <c r="N5" s="12">
        <v>0</v>
      </c>
      <c r="O5" s="18">
        <f t="shared" si="0"/>
        <v>1535500</v>
      </c>
    </row>
    <row r="6" spans="1:15">
      <c r="A6" s="15" t="s">
        <v>310</v>
      </c>
      <c r="B6" s="16" t="s">
        <v>366</v>
      </c>
      <c r="C6" s="16" t="s">
        <v>140</v>
      </c>
      <c r="D6" s="16" t="s">
        <v>585</v>
      </c>
      <c r="E6" s="17">
        <v>50000</v>
      </c>
      <c r="F6" s="17">
        <v>50000</v>
      </c>
      <c r="G6" s="17">
        <v>1178700</v>
      </c>
      <c r="H6" s="17">
        <v>50000</v>
      </c>
      <c r="I6" s="17">
        <v>50000</v>
      </c>
      <c r="J6" s="17">
        <v>40000</v>
      </c>
      <c r="K6" s="17">
        <v>40000</v>
      </c>
      <c r="L6" s="17">
        <v>0</v>
      </c>
      <c r="M6" s="17">
        <v>0</v>
      </c>
      <c r="N6" s="12">
        <v>0</v>
      </c>
      <c r="O6" s="18">
        <f t="shared" si="0"/>
        <v>1458700</v>
      </c>
    </row>
    <row r="7" spans="1:15">
      <c r="A7" s="15" t="s">
        <v>356</v>
      </c>
      <c r="B7" s="16" t="s">
        <v>48</v>
      </c>
      <c r="C7" s="16" t="s">
        <v>47</v>
      </c>
      <c r="D7" s="16" t="s">
        <v>352</v>
      </c>
      <c r="E7" s="17">
        <v>13000</v>
      </c>
      <c r="F7" s="17">
        <v>97000</v>
      </c>
      <c r="G7" s="17">
        <v>323000</v>
      </c>
      <c r="H7" s="17">
        <v>17000</v>
      </c>
      <c r="I7" s="17">
        <v>13000</v>
      </c>
      <c r="J7" s="17">
        <v>17000</v>
      </c>
      <c r="K7" s="17">
        <v>13000</v>
      </c>
      <c r="L7" s="17">
        <v>4000</v>
      </c>
      <c r="M7" s="17">
        <v>0</v>
      </c>
      <c r="N7" s="12">
        <v>0</v>
      </c>
      <c r="O7" s="18">
        <f t="shared" si="0"/>
        <v>497000</v>
      </c>
    </row>
    <row r="8" spans="1:15">
      <c r="A8" s="15" t="s">
        <v>356</v>
      </c>
      <c r="B8" s="16" t="s">
        <v>48</v>
      </c>
      <c r="C8" s="16" t="s">
        <v>47</v>
      </c>
      <c r="D8" s="16" t="s">
        <v>375</v>
      </c>
      <c r="E8" s="17">
        <v>7600</v>
      </c>
      <c r="F8" s="17">
        <v>8900</v>
      </c>
      <c r="G8" s="17">
        <v>7600</v>
      </c>
      <c r="H8" s="17">
        <v>8900</v>
      </c>
      <c r="I8" s="17">
        <v>7000</v>
      </c>
      <c r="J8" s="17">
        <v>8300</v>
      </c>
      <c r="K8" s="17">
        <v>0</v>
      </c>
      <c r="L8" s="17">
        <v>0</v>
      </c>
      <c r="M8" s="17">
        <v>0</v>
      </c>
      <c r="N8" s="12">
        <v>0</v>
      </c>
      <c r="O8" s="18">
        <f t="shared" si="0"/>
        <v>48300</v>
      </c>
    </row>
    <row r="9" spans="1:15">
      <c r="A9" s="15" t="s">
        <v>356</v>
      </c>
      <c r="B9" s="16" t="s">
        <v>48</v>
      </c>
      <c r="C9" s="16" t="s">
        <v>47</v>
      </c>
      <c r="D9" s="16" t="s">
        <v>404</v>
      </c>
      <c r="E9" s="17">
        <v>21600</v>
      </c>
      <c r="F9" s="17">
        <v>227100</v>
      </c>
      <c r="G9" s="17">
        <v>52000</v>
      </c>
      <c r="H9" s="17">
        <v>7000</v>
      </c>
      <c r="I9" s="17">
        <v>7000</v>
      </c>
      <c r="J9" s="17">
        <v>7000</v>
      </c>
      <c r="K9" s="17">
        <v>0</v>
      </c>
      <c r="L9" s="17">
        <v>0</v>
      </c>
      <c r="M9" s="17">
        <v>0</v>
      </c>
      <c r="N9" s="12">
        <v>0</v>
      </c>
      <c r="O9" s="18">
        <f t="shared" si="0"/>
        <v>321700</v>
      </c>
    </row>
    <row r="10" spans="1:15">
      <c r="A10" s="15" t="s">
        <v>356</v>
      </c>
      <c r="B10" s="16" t="s">
        <v>48</v>
      </c>
      <c r="C10" s="16" t="s">
        <v>47</v>
      </c>
      <c r="D10" s="16" t="s">
        <v>434</v>
      </c>
      <c r="E10" s="17">
        <v>26000</v>
      </c>
      <c r="F10" s="17">
        <v>28000</v>
      </c>
      <c r="G10" s="17">
        <v>526000</v>
      </c>
      <c r="H10" s="17">
        <v>168000</v>
      </c>
      <c r="I10" s="17">
        <v>166000</v>
      </c>
      <c r="J10" s="17">
        <v>78000</v>
      </c>
      <c r="K10" s="17">
        <v>50000</v>
      </c>
      <c r="L10" s="17">
        <v>0</v>
      </c>
      <c r="M10" s="17">
        <v>0</v>
      </c>
      <c r="N10" s="12">
        <v>195000</v>
      </c>
      <c r="O10" s="18">
        <f t="shared" si="0"/>
        <v>1237000</v>
      </c>
    </row>
    <row r="11" spans="1:15">
      <c r="A11" s="15" t="s">
        <v>134</v>
      </c>
      <c r="B11" s="16" t="s">
        <v>39</v>
      </c>
      <c r="C11" s="16" t="s">
        <v>140</v>
      </c>
      <c r="D11" s="16" t="s">
        <v>134</v>
      </c>
      <c r="E11" s="17">
        <v>6500</v>
      </c>
      <c r="F11" s="17">
        <v>5000</v>
      </c>
      <c r="G11" s="17">
        <v>6500</v>
      </c>
      <c r="H11" s="17">
        <v>5000</v>
      </c>
      <c r="I11" s="17">
        <v>6500</v>
      </c>
      <c r="J11" s="17">
        <v>5000</v>
      </c>
      <c r="K11" s="17">
        <v>5000</v>
      </c>
      <c r="L11" s="17">
        <v>0</v>
      </c>
      <c r="M11" s="17">
        <v>0</v>
      </c>
      <c r="N11" s="12">
        <v>0</v>
      </c>
      <c r="O11" s="18">
        <f t="shared" si="0"/>
        <v>39500</v>
      </c>
    </row>
    <row r="12" spans="1:15">
      <c r="A12" s="15" t="s">
        <v>148</v>
      </c>
      <c r="B12" s="16" t="s">
        <v>149</v>
      </c>
      <c r="C12" s="16" t="s">
        <v>57</v>
      </c>
      <c r="D12" s="16" t="s">
        <v>145</v>
      </c>
      <c r="E12" s="17">
        <v>10000</v>
      </c>
      <c r="F12" s="17">
        <v>10000</v>
      </c>
      <c r="G12" s="17">
        <v>2570000</v>
      </c>
      <c r="H12" s="17">
        <v>10000</v>
      </c>
      <c r="I12" s="17">
        <v>10000</v>
      </c>
      <c r="J12" s="17">
        <v>2000</v>
      </c>
      <c r="K12" s="17">
        <v>0</v>
      </c>
      <c r="L12" s="17">
        <v>0</v>
      </c>
      <c r="M12" s="17">
        <v>0</v>
      </c>
      <c r="N12" s="12">
        <v>0</v>
      </c>
      <c r="O12" s="18">
        <f t="shared" si="0"/>
        <v>2612000</v>
      </c>
    </row>
    <row r="13" spans="1:15">
      <c r="A13" s="15" t="s">
        <v>148</v>
      </c>
      <c r="B13" s="16" t="s">
        <v>149</v>
      </c>
      <c r="C13" s="16" t="s">
        <v>57</v>
      </c>
      <c r="D13" s="16" t="s">
        <v>150</v>
      </c>
      <c r="E13" s="17">
        <v>70700</v>
      </c>
      <c r="F13" s="17">
        <v>194700</v>
      </c>
      <c r="G13" s="17">
        <v>15700</v>
      </c>
      <c r="H13" s="17">
        <v>15700</v>
      </c>
      <c r="I13" s="17">
        <v>15700</v>
      </c>
      <c r="J13" s="17">
        <v>15700</v>
      </c>
      <c r="K13" s="17">
        <v>0</v>
      </c>
      <c r="L13" s="17">
        <v>0</v>
      </c>
      <c r="M13" s="17">
        <v>0</v>
      </c>
      <c r="N13" s="12">
        <v>0</v>
      </c>
      <c r="O13" s="18">
        <f t="shared" si="0"/>
        <v>328200</v>
      </c>
    </row>
    <row r="14" spans="1:15">
      <c r="A14" s="15" t="s">
        <v>148</v>
      </c>
      <c r="B14" s="16" t="s">
        <v>149</v>
      </c>
      <c r="C14" s="16" t="s">
        <v>57</v>
      </c>
      <c r="D14" s="16" t="s">
        <v>153</v>
      </c>
      <c r="E14" s="17">
        <v>13000</v>
      </c>
      <c r="F14" s="17">
        <v>8000</v>
      </c>
      <c r="G14" s="17">
        <v>344000</v>
      </c>
      <c r="H14" s="17">
        <v>8000</v>
      </c>
      <c r="I14" s="17">
        <v>8000</v>
      </c>
      <c r="J14" s="17">
        <v>6000</v>
      </c>
      <c r="K14" s="17">
        <v>46500</v>
      </c>
      <c r="L14" s="17">
        <v>0</v>
      </c>
      <c r="M14" s="17">
        <v>0</v>
      </c>
      <c r="N14" s="12">
        <v>21000</v>
      </c>
      <c r="O14" s="18">
        <f t="shared" si="0"/>
        <v>454500</v>
      </c>
    </row>
    <row r="15" spans="1:15">
      <c r="A15" s="15" t="s">
        <v>148</v>
      </c>
      <c r="B15" s="16" t="s">
        <v>149</v>
      </c>
      <c r="C15" s="16" t="s">
        <v>57</v>
      </c>
      <c r="D15" s="16" t="s">
        <v>158</v>
      </c>
      <c r="E15" s="17">
        <v>7000</v>
      </c>
      <c r="F15" s="17">
        <v>7000</v>
      </c>
      <c r="G15" s="17">
        <v>93000</v>
      </c>
      <c r="H15" s="17">
        <v>7000</v>
      </c>
      <c r="I15" s="17">
        <v>7000</v>
      </c>
      <c r="J15" s="17">
        <v>7000</v>
      </c>
      <c r="K15" s="17">
        <v>2000</v>
      </c>
      <c r="L15" s="17">
        <v>25000</v>
      </c>
      <c r="M15" s="17">
        <v>0</v>
      </c>
      <c r="N15" s="12">
        <v>0</v>
      </c>
      <c r="O15" s="18">
        <f t="shared" si="0"/>
        <v>155000</v>
      </c>
    </row>
    <row r="16" spans="1:15">
      <c r="A16" s="15" t="s">
        <v>148</v>
      </c>
      <c r="B16" s="16" t="s">
        <v>149</v>
      </c>
      <c r="C16" s="16" t="s">
        <v>57</v>
      </c>
      <c r="D16" s="16" t="s">
        <v>166</v>
      </c>
      <c r="E16" s="17">
        <v>2500</v>
      </c>
      <c r="F16" s="17">
        <v>2500</v>
      </c>
      <c r="G16" s="17">
        <v>59480</v>
      </c>
      <c r="H16" s="17">
        <v>23505</v>
      </c>
      <c r="I16" s="17">
        <v>23640</v>
      </c>
      <c r="J16" s="17">
        <v>23505</v>
      </c>
      <c r="K16" s="17">
        <v>21140</v>
      </c>
      <c r="L16" s="17">
        <v>48845</v>
      </c>
      <c r="M16" s="17">
        <v>21140</v>
      </c>
      <c r="N16" s="12">
        <v>21005</v>
      </c>
      <c r="O16" s="18">
        <f t="shared" si="0"/>
        <v>247260</v>
      </c>
    </row>
    <row r="17" spans="1:15">
      <c r="A17" s="15" t="s">
        <v>148</v>
      </c>
      <c r="B17" s="16" t="s">
        <v>149</v>
      </c>
      <c r="C17" s="16" t="s">
        <v>57</v>
      </c>
      <c r="D17" s="16" t="s">
        <v>170</v>
      </c>
      <c r="E17" s="17">
        <v>11200</v>
      </c>
      <c r="F17" s="17">
        <v>11200</v>
      </c>
      <c r="G17" s="17">
        <v>11200</v>
      </c>
      <c r="H17" s="17">
        <v>11200</v>
      </c>
      <c r="I17" s="17">
        <v>11200</v>
      </c>
      <c r="J17" s="17">
        <v>11200</v>
      </c>
      <c r="K17" s="17">
        <v>1200</v>
      </c>
      <c r="L17" s="17">
        <v>1200</v>
      </c>
      <c r="M17" s="17">
        <v>1200</v>
      </c>
      <c r="N17" s="12">
        <v>0</v>
      </c>
      <c r="O17" s="18">
        <f t="shared" si="0"/>
        <v>70800</v>
      </c>
    </row>
    <row r="18" spans="1:15">
      <c r="A18" s="15" t="s">
        <v>148</v>
      </c>
      <c r="B18" s="16" t="s">
        <v>149</v>
      </c>
      <c r="C18" s="16" t="s">
        <v>57</v>
      </c>
      <c r="D18" s="16" t="s">
        <v>173</v>
      </c>
      <c r="E18" s="17">
        <v>43800</v>
      </c>
      <c r="F18" s="17">
        <v>46600</v>
      </c>
      <c r="G18" s="17">
        <v>581800</v>
      </c>
      <c r="H18" s="17">
        <v>13800</v>
      </c>
      <c r="I18" s="17">
        <v>13800</v>
      </c>
      <c r="J18" s="17">
        <v>43800</v>
      </c>
      <c r="K18" s="17">
        <v>1800</v>
      </c>
      <c r="L18" s="17">
        <v>0</v>
      </c>
      <c r="M18" s="17">
        <v>0</v>
      </c>
      <c r="N18" s="12">
        <v>0</v>
      </c>
      <c r="O18" s="18">
        <f t="shared" si="0"/>
        <v>745400</v>
      </c>
    </row>
    <row r="19" spans="1:15">
      <c r="A19" s="15" t="s">
        <v>148</v>
      </c>
      <c r="B19" s="16" t="s">
        <v>149</v>
      </c>
      <c r="C19" s="16" t="s">
        <v>57</v>
      </c>
      <c r="D19" s="16" t="s">
        <v>176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2">
        <v>0</v>
      </c>
      <c r="O19" s="18">
        <f t="shared" si="0"/>
        <v>0</v>
      </c>
    </row>
    <row r="20" spans="1:15">
      <c r="A20" s="15" t="s">
        <v>148</v>
      </c>
      <c r="B20" s="16" t="s">
        <v>149</v>
      </c>
      <c r="C20" s="16" t="s">
        <v>57</v>
      </c>
      <c r="D20" s="16" t="s">
        <v>179</v>
      </c>
      <c r="E20" s="17">
        <v>5000</v>
      </c>
      <c r="F20" s="17">
        <v>5000</v>
      </c>
      <c r="G20" s="17">
        <v>5000</v>
      </c>
      <c r="H20" s="17">
        <v>5000</v>
      </c>
      <c r="I20" s="17">
        <v>5000</v>
      </c>
      <c r="J20" s="17">
        <v>5000</v>
      </c>
      <c r="K20" s="17">
        <v>5000</v>
      </c>
      <c r="L20" s="17">
        <v>0</v>
      </c>
      <c r="M20" s="17">
        <v>0</v>
      </c>
      <c r="N20" s="12">
        <v>0</v>
      </c>
      <c r="O20" s="18">
        <f t="shared" si="0"/>
        <v>35000</v>
      </c>
    </row>
    <row r="21" spans="1:15">
      <c r="A21" s="15" t="s">
        <v>148</v>
      </c>
      <c r="B21" s="16" t="s">
        <v>149</v>
      </c>
      <c r="C21" s="16" t="s">
        <v>57</v>
      </c>
      <c r="D21" s="16" t="s">
        <v>184</v>
      </c>
      <c r="E21" s="17">
        <v>14000</v>
      </c>
      <c r="F21" s="17">
        <v>129000</v>
      </c>
      <c r="G21" s="17">
        <v>210000</v>
      </c>
      <c r="H21" s="17">
        <v>149000</v>
      </c>
      <c r="I21" s="17">
        <v>24000</v>
      </c>
      <c r="J21" s="17">
        <v>24000</v>
      </c>
      <c r="K21" s="17">
        <v>0</v>
      </c>
      <c r="L21" s="17">
        <v>0</v>
      </c>
      <c r="M21" s="17">
        <v>10000</v>
      </c>
      <c r="N21" s="12">
        <v>50000</v>
      </c>
      <c r="O21" s="18">
        <f t="shared" si="0"/>
        <v>610000</v>
      </c>
    </row>
    <row r="22" spans="1:15">
      <c r="A22" s="15" t="s">
        <v>148</v>
      </c>
      <c r="B22" s="16" t="s">
        <v>149</v>
      </c>
      <c r="C22" s="16" t="s">
        <v>57</v>
      </c>
      <c r="D22" s="16" t="s">
        <v>188</v>
      </c>
      <c r="E22" s="17">
        <v>3000</v>
      </c>
      <c r="F22" s="17">
        <v>3000</v>
      </c>
      <c r="G22" s="17">
        <v>3000</v>
      </c>
      <c r="H22" s="17">
        <v>3000</v>
      </c>
      <c r="I22" s="17">
        <v>3000</v>
      </c>
      <c r="J22" s="17">
        <v>1000</v>
      </c>
      <c r="K22" s="17">
        <v>0</v>
      </c>
      <c r="L22" s="17">
        <v>0</v>
      </c>
      <c r="M22" s="17">
        <v>0</v>
      </c>
      <c r="N22" s="12">
        <v>0</v>
      </c>
      <c r="O22" s="18">
        <f t="shared" si="0"/>
        <v>16000</v>
      </c>
    </row>
    <row r="23" spans="1:15">
      <c r="A23" s="15" t="s">
        <v>148</v>
      </c>
      <c r="B23" s="16" t="s">
        <v>149</v>
      </c>
      <c r="C23" s="16" t="s">
        <v>57</v>
      </c>
      <c r="D23" s="16" t="s">
        <v>246</v>
      </c>
      <c r="E23" s="17">
        <v>16500</v>
      </c>
      <c r="F23" s="17">
        <v>2000</v>
      </c>
      <c r="G23" s="17">
        <v>2000</v>
      </c>
      <c r="H23" s="17">
        <v>2000</v>
      </c>
      <c r="I23" s="17">
        <v>2000</v>
      </c>
      <c r="J23" s="17">
        <v>2000</v>
      </c>
      <c r="K23" s="17">
        <v>2000</v>
      </c>
      <c r="L23" s="17">
        <v>0</v>
      </c>
      <c r="M23" s="17">
        <v>0</v>
      </c>
      <c r="N23" s="12">
        <v>0</v>
      </c>
      <c r="O23" s="18">
        <f t="shared" si="0"/>
        <v>28500</v>
      </c>
    </row>
    <row r="24" spans="1:15">
      <c r="A24" s="15" t="s">
        <v>148</v>
      </c>
      <c r="B24" s="16" t="s">
        <v>149</v>
      </c>
      <c r="C24" s="16" t="s">
        <v>57</v>
      </c>
      <c r="D24" s="16" t="s">
        <v>250</v>
      </c>
      <c r="E24" s="17">
        <v>15000</v>
      </c>
      <c r="F24" s="17">
        <v>20000</v>
      </c>
      <c r="G24" s="17">
        <v>50500</v>
      </c>
      <c r="H24" s="17">
        <v>9000</v>
      </c>
      <c r="I24" s="17">
        <v>14000</v>
      </c>
      <c r="J24" s="17">
        <v>9000</v>
      </c>
      <c r="K24" s="17">
        <v>0</v>
      </c>
      <c r="L24" s="17">
        <v>0</v>
      </c>
      <c r="M24" s="17">
        <v>10000</v>
      </c>
      <c r="N24" s="12">
        <v>0</v>
      </c>
      <c r="O24" s="18">
        <f t="shared" si="0"/>
        <v>127500</v>
      </c>
    </row>
    <row r="25" spans="1:15">
      <c r="A25" s="15" t="s">
        <v>148</v>
      </c>
      <c r="B25" s="16" t="s">
        <v>149</v>
      </c>
      <c r="C25" s="16" t="s">
        <v>57</v>
      </c>
      <c r="D25" s="16" t="s">
        <v>294</v>
      </c>
      <c r="E25" s="17">
        <v>14500</v>
      </c>
      <c r="F25" s="17">
        <v>61500</v>
      </c>
      <c r="G25" s="17">
        <v>90500</v>
      </c>
      <c r="H25" s="17">
        <v>14500</v>
      </c>
      <c r="I25" s="17">
        <v>14500</v>
      </c>
      <c r="J25" s="17">
        <v>14500</v>
      </c>
      <c r="K25" s="17">
        <v>3500</v>
      </c>
      <c r="L25" s="17">
        <v>3500</v>
      </c>
      <c r="M25" s="17">
        <v>3500</v>
      </c>
      <c r="N25" s="12">
        <v>3500</v>
      </c>
      <c r="O25" s="18">
        <f t="shared" si="0"/>
        <v>224000</v>
      </c>
    </row>
    <row r="26" spans="1:15">
      <c r="A26" s="15" t="s">
        <v>148</v>
      </c>
      <c r="B26" s="16" t="s">
        <v>149</v>
      </c>
      <c r="C26" s="16" t="s">
        <v>57</v>
      </c>
      <c r="D26" s="16" t="s">
        <v>373</v>
      </c>
      <c r="E26" s="17">
        <v>73000</v>
      </c>
      <c r="F26" s="17">
        <v>107000</v>
      </c>
      <c r="G26" s="17">
        <v>51500</v>
      </c>
      <c r="H26" s="17">
        <v>6000</v>
      </c>
      <c r="I26" s="17">
        <v>3000</v>
      </c>
      <c r="J26" s="17">
        <v>6000</v>
      </c>
      <c r="K26" s="17">
        <v>2000</v>
      </c>
      <c r="L26" s="17">
        <v>5000</v>
      </c>
      <c r="M26" s="17">
        <v>0</v>
      </c>
      <c r="N26" s="12">
        <v>0</v>
      </c>
      <c r="O26" s="18">
        <f t="shared" si="0"/>
        <v>253500</v>
      </c>
    </row>
    <row r="27" spans="1:15">
      <c r="A27" s="15" t="s">
        <v>148</v>
      </c>
      <c r="B27" s="16" t="s">
        <v>149</v>
      </c>
      <c r="C27" s="16" t="s">
        <v>57</v>
      </c>
      <c r="D27" s="16" t="s">
        <v>440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2">
        <v>0</v>
      </c>
      <c r="O27" s="18">
        <f t="shared" si="0"/>
        <v>0</v>
      </c>
    </row>
    <row r="28" spans="1:15">
      <c r="A28" s="15" t="s">
        <v>148</v>
      </c>
      <c r="B28" s="16" t="s">
        <v>149</v>
      </c>
      <c r="C28" s="16" t="s">
        <v>57</v>
      </c>
      <c r="D28" s="16" t="s">
        <v>443</v>
      </c>
      <c r="E28" s="17">
        <v>23000</v>
      </c>
      <c r="F28" s="17">
        <v>24500</v>
      </c>
      <c r="G28" s="17">
        <v>103001</v>
      </c>
      <c r="H28" s="17">
        <v>49500</v>
      </c>
      <c r="I28" s="17">
        <v>48000</v>
      </c>
      <c r="J28" s="17">
        <v>25000</v>
      </c>
      <c r="K28" s="17">
        <v>25000</v>
      </c>
      <c r="L28" s="17">
        <v>55000</v>
      </c>
      <c r="M28" s="17">
        <v>0</v>
      </c>
      <c r="N28" s="12">
        <v>0</v>
      </c>
      <c r="O28" s="18">
        <f t="shared" si="0"/>
        <v>353001</v>
      </c>
    </row>
    <row r="29" spans="1:15">
      <c r="A29" s="15" t="s">
        <v>148</v>
      </c>
      <c r="B29" s="16" t="s">
        <v>149</v>
      </c>
      <c r="C29" s="16" t="s">
        <v>57</v>
      </c>
      <c r="D29" s="16" t="s">
        <v>511</v>
      </c>
      <c r="E29" s="17">
        <v>10000</v>
      </c>
      <c r="F29" s="17">
        <v>7000</v>
      </c>
      <c r="G29" s="17">
        <v>125500</v>
      </c>
      <c r="H29" s="17">
        <v>7000</v>
      </c>
      <c r="I29" s="17">
        <v>10000</v>
      </c>
      <c r="J29" s="17">
        <v>7000</v>
      </c>
      <c r="K29" s="17">
        <v>0</v>
      </c>
      <c r="L29" s="17">
        <v>0</v>
      </c>
      <c r="M29" s="17">
        <v>0</v>
      </c>
      <c r="N29" s="12">
        <v>0</v>
      </c>
      <c r="O29" s="18">
        <f t="shared" si="0"/>
        <v>166500</v>
      </c>
    </row>
    <row r="30" spans="1:15">
      <c r="A30" s="15" t="s">
        <v>198</v>
      </c>
      <c r="B30" s="16" t="s">
        <v>39</v>
      </c>
      <c r="C30" s="16" t="s">
        <v>132</v>
      </c>
      <c r="D30" s="16" t="s">
        <v>304</v>
      </c>
      <c r="E30" s="17">
        <v>4000</v>
      </c>
      <c r="F30" s="17">
        <v>6000</v>
      </c>
      <c r="G30" s="17">
        <v>14000</v>
      </c>
      <c r="H30" s="17">
        <v>6000</v>
      </c>
      <c r="I30" s="17">
        <v>9000</v>
      </c>
      <c r="J30" s="17">
        <v>6000</v>
      </c>
      <c r="K30" s="17">
        <v>0</v>
      </c>
      <c r="L30" s="17">
        <v>2000</v>
      </c>
      <c r="M30" s="17">
        <v>0</v>
      </c>
      <c r="N30" s="12">
        <v>5000</v>
      </c>
      <c r="O30" s="18">
        <f t="shared" si="0"/>
        <v>52000</v>
      </c>
    </row>
    <row r="31" spans="1:15">
      <c r="A31" s="15" t="s">
        <v>198</v>
      </c>
      <c r="B31" s="16" t="s">
        <v>274</v>
      </c>
      <c r="C31" s="16" t="s">
        <v>273</v>
      </c>
      <c r="D31" s="16" t="s">
        <v>269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2">
        <v>0</v>
      </c>
      <c r="O31" s="18">
        <f t="shared" si="0"/>
        <v>0</v>
      </c>
    </row>
    <row r="32" spans="1:15">
      <c r="A32" s="15" t="s">
        <v>198</v>
      </c>
      <c r="B32" s="16" t="s">
        <v>274</v>
      </c>
      <c r="C32" s="16" t="s">
        <v>273</v>
      </c>
      <c r="D32" s="16" t="s">
        <v>275</v>
      </c>
      <c r="E32" s="17">
        <v>5000</v>
      </c>
      <c r="F32" s="17">
        <v>5000</v>
      </c>
      <c r="G32" s="17">
        <v>757750</v>
      </c>
      <c r="H32" s="17">
        <v>5000</v>
      </c>
      <c r="I32" s="17">
        <v>278000</v>
      </c>
      <c r="J32" s="17">
        <v>5000</v>
      </c>
      <c r="K32" s="17">
        <v>0</v>
      </c>
      <c r="L32" s="17">
        <v>22500</v>
      </c>
      <c r="M32" s="17">
        <v>0</v>
      </c>
      <c r="N32" s="12">
        <v>0</v>
      </c>
      <c r="O32" s="18">
        <f t="shared" si="0"/>
        <v>1078250</v>
      </c>
    </row>
    <row r="33" spans="1:15">
      <c r="A33" s="15" t="s">
        <v>198</v>
      </c>
      <c r="B33" s="16" t="s">
        <v>274</v>
      </c>
      <c r="C33" s="16" t="s">
        <v>273</v>
      </c>
      <c r="D33" s="16" t="s">
        <v>301</v>
      </c>
      <c r="E33" s="17">
        <v>38000</v>
      </c>
      <c r="F33" s="17">
        <v>1002000</v>
      </c>
      <c r="G33" s="17">
        <v>0</v>
      </c>
      <c r="H33" s="17">
        <v>2000</v>
      </c>
      <c r="I33" s="17">
        <v>0</v>
      </c>
      <c r="J33" s="17">
        <v>2000</v>
      </c>
      <c r="K33" s="17">
        <v>0</v>
      </c>
      <c r="L33" s="17">
        <v>2000</v>
      </c>
      <c r="M33" s="17">
        <v>0</v>
      </c>
      <c r="N33" s="12">
        <v>0</v>
      </c>
      <c r="O33" s="18">
        <f t="shared" si="0"/>
        <v>1046000</v>
      </c>
    </row>
    <row r="34" spans="1:15">
      <c r="A34" s="15" t="s">
        <v>198</v>
      </c>
      <c r="B34" s="16" t="s">
        <v>274</v>
      </c>
      <c r="C34" s="16" t="s">
        <v>273</v>
      </c>
      <c r="D34" s="16" t="s">
        <v>428</v>
      </c>
      <c r="E34" s="17">
        <v>20000</v>
      </c>
      <c r="F34" s="17">
        <v>23000</v>
      </c>
      <c r="G34" s="17">
        <v>20000</v>
      </c>
      <c r="H34" s="17">
        <v>23000</v>
      </c>
      <c r="I34" s="17">
        <v>5000</v>
      </c>
      <c r="J34" s="17">
        <v>3000</v>
      </c>
      <c r="K34" s="17">
        <v>0</v>
      </c>
      <c r="L34" s="17">
        <v>0</v>
      </c>
      <c r="M34" s="17">
        <v>0</v>
      </c>
      <c r="N34" s="12">
        <v>0</v>
      </c>
      <c r="O34" s="18">
        <f t="shared" si="0"/>
        <v>94000</v>
      </c>
    </row>
    <row r="35" spans="1:15">
      <c r="A35" s="15" t="s">
        <v>198</v>
      </c>
      <c r="B35" s="16" t="s">
        <v>274</v>
      </c>
      <c r="C35" s="16" t="s">
        <v>273</v>
      </c>
      <c r="D35" s="16" t="s">
        <v>477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2">
        <v>0</v>
      </c>
      <c r="O35" s="18">
        <f t="shared" si="0"/>
        <v>0</v>
      </c>
    </row>
    <row r="36" spans="1:15">
      <c r="A36" s="15" t="s">
        <v>198</v>
      </c>
      <c r="B36" s="16" t="s">
        <v>366</v>
      </c>
      <c r="C36" s="16" t="s">
        <v>140</v>
      </c>
      <c r="D36" s="16" t="s">
        <v>531</v>
      </c>
      <c r="E36" s="17">
        <v>31000</v>
      </c>
      <c r="F36" s="17">
        <v>20500</v>
      </c>
      <c r="G36" s="17">
        <v>86000</v>
      </c>
      <c r="H36" s="17">
        <v>20500</v>
      </c>
      <c r="I36" s="17">
        <v>18000</v>
      </c>
      <c r="J36" s="17">
        <v>20500</v>
      </c>
      <c r="K36" s="17">
        <v>18000</v>
      </c>
      <c r="L36" s="17">
        <v>0</v>
      </c>
      <c r="M36" s="17">
        <v>0</v>
      </c>
      <c r="N36" s="12">
        <v>0</v>
      </c>
      <c r="O36" s="18">
        <f t="shared" si="0"/>
        <v>214500</v>
      </c>
    </row>
    <row r="37" spans="1:15">
      <c r="A37" s="15" t="s">
        <v>198</v>
      </c>
      <c r="B37" s="16" t="s">
        <v>593</v>
      </c>
      <c r="C37" s="16" t="s">
        <v>592</v>
      </c>
      <c r="D37" s="16" t="s">
        <v>603</v>
      </c>
      <c r="E37" s="17">
        <v>3000</v>
      </c>
      <c r="F37" s="17">
        <v>9500</v>
      </c>
      <c r="G37" s="17">
        <v>902200</v>
      </c>
      <c r="H37" s="17">
        <v>4500</v>
      </c>
      <c r="I37" s="17">
        <v>3000</v>
      </c>
      <c r="J37" s="17">
        <v>4500</v>
      </c>
      <c r="K37" s="17">
        <v>5000</v>
      </c>
      <c r="L37" s="17">
        <v>46500</v>
      </c>
      <c r="M37" s="17">
        <v>0</v>
      </c>
      <c r="N37" s="12">
        <v>0</v>
      </c>
      <c r="O37" s="18">
        <f t="shared" si="0"/>
        <v>978200</v>
      </c>
    </row>
    <row r="38" spans="1:15">
      <c r="A38" s="15" t="s">
        <v>198</v>
      </c>
      <c r="B38" s="16" t="s">
        <v>133</v>
      </c>
      <c r="C38" s="16" t="s">
        <v>132</v>
      </c>
      <c r="D38" s="16" t="s">
        <v>422</v>
      </c>
      <c r="E38" s="17">
        <v>0</v>
      </c>
      <c r="F38" s="17">
        <v>1500</v>
      </c>
      <c r="G38" s="17">
        <v>110000</v>
      </c>
      <c r="H38" s="17">
        <v>1500</v>
      </c>
      <c r="I38" s="17">
        <v>0</v>
      </c>
      <c r="J38" s="17">
        <v>1500</v>
      </c>
      <c r="K38" s="17">
        <v>0</v>
      </c>
      <c r="L38" s="17">
        <v>85000</v>
      </c>
      <c r="M38" s="17">
        <v>0</v>
      </c>
      <c r="N38" s="12">
        <v>0</v>
      </c>
      <c r="O38" s="18">
        <f t="shared" si="0"/>
        <v>199500</v>
      </c>
    </row>
    <row r="39" spans="1:15">
      <c r="A39" s="15" t="s">
        <v>264</v>
      </c>
      <c r="B39" s="16" t="s">
        <v>265</v>
      </c>
      <c r="C39" s="16" t="s">
        <v>57</v>
      </c>
      <c r="D39" s="16" t="s">
        <v>259</v>
      </c>
      <c r="E39" s="17">
        <v>7500</v>
      </c>
      <c r="F39" s="17">
        <v>7500</v>
      </c>
      <c r="G39" s="17">
        <v>2817500</v>
      </c>
      <c r="H39" s="17">
        <v>7500</v>
      </c>
      <c r="I39" s="17">
        <v>7500</v>
      </c>
      <c r="J39" s="17">
        <v>4000</v>
      </c>
      <c r="K39" s="17">
        <v>0</v>
      </c>
      <c r="L39" s="17">
        <v>0</v>
      </c>
      <c r="M39" s="17">
        <v>0</v>
      </c>
      <c r="N39" s="12">
        <v>0</v>
      </c>
      <c r="O39" s="18">
        <f t="shared" si="0"/>
        <v>2851500</v>
      </c>
    </row>
    <row r="40" spans="1:15">
      <c r="A40" s="15" t="s">
        <v>72</v>
      </c>
      <c r="B40" s="16" t="s">
        <v>48</v>
      </c>
      <c r="C40" s="16" t="s">
        <v>47</v>
      </c>
      <c r="D40" s="16" t="s">
        <v>68</v>
      </c>
      <c r="E40" s="17">
        <v>1000</v>
      </c>
      <c r="F40" s="17">
        <v>1000</v>
      </c>
      <c r="G40" s="17">
        <v>1000</v>
      </c>
      <c r="H40" s="17">
        <v>1000</v>
      </c>
      <c r="I40" s="17">
        <v>1000</v>
      </c>
      <c r="J40" s="17">
        <v>1000</v>
      </c>
      <c r="K40" s="17">
        <v>0</v>
      </c>
      <c r="L40" s="17">
        <v>0</v>
      </c>
      <c r="M40" s="17">
        <v>0</v>
      </c>
      <c r="N40" s="12">
        <v>0</v>
      </c>
      <c r="O40" s="18">
        <f t="shared" si="0"/>
        <v>6000</v>
      </c>
    </row>
    <row r="41" spans="1:15">
      <c r="A41" s="15" t="s">
        <v>72</v>
      </c>
      <c r="B41" s="16" t="s">
        <v>48</v>
      </c>
      <c r="C41" s="16" t="s">
        <v>47</v>
      </c>
      <c r="D41" s="16" t="s">
        <v>311</v>
      </c>
      <c r="E41" s="17">
        <v>13000</v>
      </c>
      <c r="F41" s="17">
        <v>13000</v>
      </c>
      <c r="G41" s="17">
        <v>13000</v>
      </c>
      <c r="H41" s="17">
        <v>13000</v>
      </c>
      <c r="I41" s="17">
        <v>13000</v>
      </c>
      <c r="J41" s="17">
        <v>13000</v>
      </c>
      <c r="K41" s="17">
        <v>0</v>
      </c>
      <c r="L41" s="17">
        <v>0</v>
      </c>
      <c r="M41" s="17">
        <v>0</v>
      </c>
      <c r="N41" s="12">
        <v>0</v>
      </c>
      <c r="O41" s="18">
        <f t="shared" si="0"/>
        <v>78000</v>
      </c>
    </row>
    <row r="42" spans="1:15">
      <c r="A42" s="15" t="s">
        <v>72</v>
      </c>
      <c r="B42" s="16" t="s">
        <v>48</v>
      </c>
      <c r="C42" s="16" t="s">
        <v>47</v>
      </c>
      <c r="D42" s="16" t="s">
        <v>357</v>
      </c>
      <c r="E42" s="17">
        <v>7000</v>
      </c>
      <c r="F42" s="17">
        <v>7000</v>
      </c>
      <c r="G42" s="17">
        <v>7000</v>
      </c>
      <c r="H42" s="17">
        <v>7000</v>
      </c>
      <c r="I42" s="17">
        <v>7000</v>
      </c>
      <c r="J42" s="17">
        <v>7000</v>
      </c>
      <c r="K42" s="17">
        <v>0</v>
      </c>
      <c r="L42" s="17">
        <v>0</v>
      </c>
      <c r="M42" s="17">
        <v>0</v>
      </c>
      <c r="N42" s="12">
        <v>0</v>
      </c>
      <c r="O42" s="18">
        <f t="shared" si="0"/>
        <v>42000</v>
      </c>
    </row>
    <row r="43" spans="1:15">
      <c r="A43" s="15" t="s">
        <v>72</v>
      </c>
      <c r="B43" s="16" t="s">
        <v>48</v>
      </c>
      <c r="C43" s="16" t="s">
        <v>47</v>
      </c>
      <c r="D43" s="16" t="s">
        <v>559</v>
      </c>
      <c r="E43" s="17">
        <v>4000</v>
      </c>
      <c r="F43" s="17">
        <v>5500</v>
      </c>
      <c r="G43" s="17">
        <v>4000</v>
      </c>
      <c r="H43" s="17">
        <v>5500</v>
      </c>
      <c r="I43" s="17">
        <v>4000</v>
      </c>
      <c r="J43" s="17">
        <v>5500</v>
      </c>
      <c r="K43" s="17">
        <v>0</v>
      </c>
      <c r="L43" s="17">
        <v>0</v>
      </c>
      <c r="M43" s="17">
        <v>0</v>
      </c>
      <c r="N43" s="12">
        <v>0</v>
      </c>
      <c r="O43" s="18">
        <f t="shared" si="0"/>
        <v>28500</v>
      </c>
    </row>
    <row r="44" spans="1:15">
      <c r="A44" s="15" t="s">
        <v>399</v>
      </c>
      <c r="B44" s="16" t="s">
        <v>48</v>
      </c>
      <c r="C44" s="16" t="s">
        <v>47</v>
      </c>
      <c r="D44" s="16" t="s">
        <v>395</v>
      </c>
      <c r="E44" s="17">
        <v>75000</v>
      </c>
      <c r="F44" s="17">
        <v>135000</v>
      </c>
      <c r="G44" s="17">
        <v>444041</v>
      </c>
      <c r="H44" s="17">
        <v>80000</v>
      </c>
      <c r="I44" s="17">
        <v>105000</v>
      </c>
      <c r="J44" s="17">
        <v>50000</v>
      </c>
      <c r="K44" s="17">
        <v>75000</v>
      </c>
      <c r="L44" s="17">
        <v>50000</v>
      </c>
      <c r="M44" s="17">
        <v>75000</v>
      </c>
      <c r="N44" s="12">
        <v>50000</v>
      </c>
      <c r="O44" s="18">
        <f t="shared" si="0"/>
        <v>1139041</v>
      </c>
    </row>
    <row r="45" spans="1:15">
      <c r="A45" s="15" t="s">
        <v>399</v>
      </c>
      <c r="B45" s="16" t="s">
        <v>48</v>
      </c>
      <c r="C45" s="16" t="s">
        <v>47</v>
      </c>
      <c r="D45" s="16" t="s">
        <v>400</v>
      </c>
      <c r="E45" s="17">
        <v>0</v>
      </c>
      <c r="F45" s="17">
        <v>0</v>
      </c>
      <c r="G45" s="17">
        <v>746876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2">
        <v>0</v>
      </c>
      <c r="O45" s="18">
        <f t="shared" si="0"/>
        <v>746876</v>
      </c>
    </row>
    <row r="46" spans="1:15">
      <c r="A46" s="15" t="s">
        <v>399</v>
      </c>
      <c r="B46" s="16" t="s">
        <v>48</v>
      </c>
      <c r="C46" s="16" t="s">
        <v>47</v>
      </c>
      <c r="D46" s="16" t="s">
        <v>416</v>
      </c>
      <c r="E46" s="17">
        <v>45000</v>
      </c>
      <c r="F46" s="17">
        <v>70000</v>
      </c>
      <c r="G46" s="17">
        <v>379543</v>
      </c>
      <c r="H46" s="17">
        <v>186000</v>
      </c>
      <c r="I46" s="17">
        <v>186000</v>
      </c>
      <c r="J46" s="17">
        <v>126000</v>
      </c>
      <c r="K46" s="17">
        <v>166000</v>
      </c>
      <c r="L46" s="17">
        <v>56000</v>
      </c>
      <c r="M46" s="17">
        <v>116000</v>
      </c>
      <c r="N46" s="12">
        <v>56000</v>
      </c>
      <c r="O46" s="18">
        <f t="shared" si="0"/>
        <v>1386543</v>
      </c>
    </row>
    <row r="47" spans="1:15">
      <c r="A47" s="15" t="s">
        <v>131</v>
      </c>
      <c r="B47" s="16" t="s">
        <v>39</v>
      </c>
      <c r="C47" s="16" t="s">
        <v>39</v>
      </c>
      <c r="D47" s="16" t="s">
        <v>467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2">
        <v>0</v>
      </c>
      <c r="O47" s="18">
        <f t="shared" si="0"/>
        <v>0</v>
      </c>
    </row>
    <row r="48" spans="1:15">
      <c r="A48" s="15" t="s">
        <v>131</v>
      </c>
      <c r="B48" s="16" t="s">
        <v>133</v>
      </c>
      <c r="C48" s="16" t="s">
        <v>132</v>
      </c>
      <c r="D48" s="16" t="s">
        <v>125</v>
      </c>
      <c r="E48" s="17">
        <v>3000</v>
      </c>
      <c r="F48" s="17">
        <v>4000</v>
      </c>
      <c r="G48" s="17">
        <v>3000</v>
      </c>
      <c r="H48" s="17">
        <v>4000</v>
      </c>
      <c r="I48" s="17">
        <v>3000</v>
      </c>
      <c r="J48" s="17">
        <v>4000</v>
      </c>
      <c r="K48" s="17">
        <v>0</v>
      </c>
      <c r="L48" s="17">
        <v>1000</v>
      </c>
      <c r="M48" s="17">
        <v>0</v>
      </c>
      <c r="N48" s="12">
        <v>1000</v>
      </c>
      <c r="O48" s="18">
        <f t="shared" si="0"/>
        <v>23000</v>
      </c>
    </row>
    <row r="49" spans="1:15">
      <c r="A49" s="15" t="s">
        <v>194</v>
      </c>
      <c r="B49" s="16" t="s">
        <v>48</v>
      </c>
      <c r="C49" s="16" t="s">
        <v>47</v>
      </c>
      <c r="D49" s="16" t="s">
        <v>191</v>
      </c>
      <c r="E49" s="17">
        <v>6800</v>
      </c>
      <c r="F49" s="17">
        <v>81000</v>
      </c>
      <c r="G49" s="17">
        <v>727205</v>
      </c>
      <c r="H49" s="17">
        <v>82800</v>
      </c>
      <c r="I49" s="17">
        <v>81000</v>
      </c>
      <c r="J49" s="17">
        <v>5000</v>
      </c>
      <c r="K49" s="17">
        <v>1800</v>
      </c>
      <c r="L49" s="17">
        <v>0</v>
      </c>
      <c r="M49" s="17">
        <v>0</v>
      </c>
      <c r="N49" s="12">
        <v>1800</v>
      </c>
      <c r="O49" s="18">
        <f t="shared" si="0"/>
        <v>987405</v>
      </c>
    </row>
    <row r="50" spans="1:15">
      <c r="A50" s="15" t="s">
        <v>194</v>
      </c>
      <c r="B50" s="16" t="s">
        <v>48</v>
      </c>
      <c r="C50" s="16" t="s">
        <v>47</v>
      </c>
      <c r="D50" s="16" t="s">
        <v>370</v>
      </c>
      <c r="E50" s="17">
        <v>64000</v>
      </c>
      <c r="F50" s="17">
        <v>214000</v>
      </c>
      <c r="G50" s="17">
        <v>2232500</v>
      </c>
      <c r="H50" s="17">
        <v>14000</v>
      </c>
      <c r="I50" s="17">
        <v>14000</v>
      </c>
      <c r="J50" s="17">
        <v>9000</v>
      </c>
      <c r="K50" s="17">
        <v>0</v>
      </c>
      <c r="L50" s="17">
        <v>0</v>
      </c>
      <c r="M50" s="17">
        <v>0</v>
      </c>
      <c r="N50" s="12">
        <v>63000</v>
      </c>
      <c r="O50" s="18">
        <f t="shared" si="0"/>
        <v>2610500</v>
      </c>
    </row>
    <row r="51" spans="1:15">
      <c r="A51" s="15" t="s">
        <v>194</v>
      </c>
      <c r="B51" s="16" t="s">
        <v>48</v>
      </c>
      <c r="C51" s="16" t="s">
        <v>47</v>
      </c>
      <c r="D51" s="16" t="s">
        <v>453</v>
      </c>
      <c r="E51" s="17">
        <v>3200</v>
      </c>
      <c r="F51" s="17">
        <v>50000</v>
      </c>
      <c r="G51" s="17">
        <v>50000</v>
      </c>
      <c r="H51" s="17">
        <v>53200</v>
      </c>
      <c r="I51" s="17">
        <v>50000</v>
      </c>
      <c r="J51" s="17">
        <v>50000</v>
      </c>
      <c r="K51" s="17">
        <v>3200</v>
      </c>
      <c r="L51" s="17">
        <v>0</v>
      </c>
      <c r="M51" s="17">
        <v>0</v>
      </c>
      <c r="N51" s="12">
        <v>3200</v>
      </c>
      <c r="O51" s="18">
        <f t="shared" si="0"/>
        <v>262800</v>
      </c>
    </row>
    <row r="52" spans="1:15">
      <c r="A52" s="15" t="s">
        <v>194</v>
      </c>
      <c r="B52" s="16" t="s">
        <v>48</v>
      </c>
      <c r="C52" s="16" t="s">
        <v>47</v>
      </c>
      <c r="D52" s="16" t="s">
        <v>578</v>
      </c>
      <c r="E52" s="17">
        <v>16200</v>
      </c>
      <c r="F52" s="17">
        <v>16200</v>
      </c>
      <c r="G52" s="17">
        <v>152802</v>
      </c>
      <c r="H52" s="17">
        <v>16200</v>
      </c>
      <c r="I52" s="17">
        <v>16200</v>
      </c>
      <c r="J52" s="17">
        <v>16200</v>
      </c>
      <c r="K52" s="17">
        <v>4200</v>
      </c>
      <c r="L52" s="17">
        <v>0</v>
      </c>
      <c r="M52" s="17">
        <v>0</v>
      </c>
      <c r="N52" s="12">
        <v>0</v>
      </c>
      <c r="O52" s="18">
        <f t="shared" si="0"/>
        <v>238002</v>
      </c>
    </row>
    <row r="53" spans="1:15">
      <c r="A53" s="15" t="s">
        <v>46</v>
      </c>
      <c r="B53" s="16" t="s">
        <v>48</v>
      </c>
      <c r="C53" s="16" t="s">
        <v>47</v>
      </c>
      <c r="D53" s="16" t="s">
        <v>40</v>
      </c>
      <c r="E53" s="17">
        <v>4800</v>
      </c>
      <c r="F53" s="17">
        <v>103000</v>
      </c>
      <c r="G53" s="17">
        <v>504800</v>
      </c>
      <c r="H53" s="17">
        <v>3000</v>
      </c>
      <c r="I53" s="17">
        <v>4800</v>
      </c>
      <c r="J53" s="17">
        <v>3000</v>
      </c>
      <c r="K53" s="17">
        <v>0</v>
      </c>
      <c r="L53" s="17">
        <v>0</v>
      </c>
      <c r="M53" s="17">
        <v>0</v>
      </c>
      <c r="N53" s="12">
        <v>0</v>
      </c>
      <c r="O53" s="18">
        <f t="shared" si="0"/>
        <v>623400</v>
      </c>
    </row>
    <row r="54" spans="1:15">
      <c r="A54" s="15" t="s">
        <v>46</v>
      </c>
      <c r="B54" s="16" t="s">
        <v>48</v>
      </c>
      <c r="C54" s="16" t="s">
        <v>47</v>
      </c>
      <c r="D54" s="16" t="s">
        <v>121</v>
      </c>
      <c r="E54" s="17">
        <v>0</v>
      </c>
      <c r="F54" s="17">
        <v>0</v>
      </c>
      <c r="G54" s="17">
        <v>22000</v>
      </c>
      <c r="H54" s="17">
        <v>0</v>
      </c>
      <c r="I54" s="17">
        <v>0</v>
      </c>
      <c r="J54" s="17">
        <v>0</v>
      </c>
      <c r="K54" s="17">
        <v>0</v>
      </c>
      <c r="L54" s="17">
        <v>22000</v>
      </c>
      <c r="M54" s="17">
        <v>0</v>
      </c>
      <c r="N54" s="12">
        <v>0</v>
      </c>
      <c r="O54" s="18">
        <f t="shared" si="0"/>
        <v>44000</v>
      </c>
    </row>
    <row r="55" spans="1:15">
      <c r="A55" s="15" t="s">
        <v>46</v>
      </c>
      <c r="B55" s="16" t="s">
        <v>48</v>
      </c>
      <c r="C55" s="16" t="s">
        <v>47</v>
      </c>
      <c r="D55" s="16" t="s">
        <v>255</v>
      </c>
      <c r="E55" s="17">
        <v>62500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14000</v>
      </c>
      <c r="M55" s="17">
        <v>0</v>
      </c>
      <c r="N55" s="12">
        <v>0</v>
      </c>
      <c r="O55" s="18">
        <f t="shared" si="0"/>
        <v>76500</v>
      </c>
    </row>
    <row r="56" spans="1:15">
      <c r="A56" s="15" t="s">
        <v>46</v>
      </c>
      <c r="B56" s="16" t="s">
        <v>48</v>
      </c>
      <c r="C56" s="16" t="s">
        <v>47</v>
      </c>
      <c r="D56" s="16" t="s">
        <v>279</v>
      </c>
      <c r="E56" s="17">
        <v>10000</v>
      </c>
      <c r="F56" s="17">
        <v>169000</v>
      </c>
      <c r="G56" s="17">
        <v>1242500</v>
      </c>
      <c r="H56" s="17">
        <v>269000</v>
      </c>
      <c r="I56" s="17">
        <v>335000</v>
      </c>
      <c r="J56" s="17">
        <v>269000</v>
      </c>
      <c r="K56" s="17">
        <v>235000</v>
      </c>
      <c r="L56" s="17">
        <v>150000</v>
      </c>
      <c r="M56" s="17">
        <v>225000</v>
      </c>
      <c r="N56" s="12">
        <v>0</v>
      </c>
      <c r="O56" s="18">
        <f t="shared" si="0"/>
        <v>2904500</v>
      </c>
    </row>
    <row r="57" spans="1:15">
      <c r="A57" s="15" t="s">
        <v>46</v>
      </c>
      <c r="B57" s="16" t="s">
        <v>48</v>
      </c>
      <c r="C57" s="16" t="s">
        <v>47</v>
      </c>
      <c r="D57" s="16" t="s">
        <v>337</v>
      </c>
      <c r="E57" s="17">
        <v>2000</v>
      </c>
      <c r="F57" s="17">
        <v>2000</v>
      </c>
      <c r="G57" s="17">
        <v>27000</v>
      </c>
      <c r="H57" s="17">
        <v>2000</v>
      </c>
      <c r="I57" s="17">
        <v>2000</v>
      </c>
      <c r="J57" s="17">
        <v>2000</v>
      </c>
      <c r="K57" s="17">
        <v>2000</v>
      </c>
      <c r="L57" s="17">
        <v>0</v>
      </c>
      <c r="M57" s="17">
        <v>0</v>
      </c>
      <c r="N57" s="12">
        <v>0</v>
      </c>
      <c r="O57" s="18">
        <f t="shared" si="0"/>
        <v>39000</v>
      </c>
    </row>
    <row r="58" spans="1:15">
      <c r="A58" s="15" t="s">
        <v>46</v>
      </c>
      <c r="B58" s="16" t="s">
        <v>48</v>
      </c>
      <c r="C58" s="16" t="s">
        <v>47</v>
      </c>
      <c r="D58" s="16" t="s">
        <v>384</v>
      </c>
      <c r="E58" s="17">
        <v>4000</v>
      </c>
      <c r="F58" s="17">
        <v>4000</v>
      </c>
      <c r="G58" s="17">
        <v>4000</v>
      </c>
      <c r="H58" s="17">
        <v>2000</v>
      </c>
      <c r="I58" s="17">
        <v>2000</v>
      </c>
      <c r="J58" s="17">
        <v>2000</v>
      </c>
      <c r="K58" s="17">
        <v>0</v>
      </c>
      <c r="L58" s="17">
        <v>0</v>
      </c>
      <c r="M58" s="17">
        <v>0</v>
      </c>
      <c r="N58" s="12">
        <v>0</v>
      </c>
      <c r="O58" s="18">
        <f t="shared" si="0"/>
        <v>18000</v>
      </c>
    </row>
    <row r="59" spans="1:15">
      <c r="A59" s="15" t="s">
        <v>46</v>
      </c>
      <c r="B59" s="16" t="s">
        <v>48</v>
      </c>
      <c r="C59" s="16" t="s">
        <v>47</v>
      </c>
      <c r="D59" s="16" t="s">
        <v>388</v>
      </c>
      <c r="E59" s="17">
        <v>5000</v>
      </c>
      <c r="F59" s="17">
        <v>81600</v>
      </c>
      <c r="G59" s="17">
        <v>1377100</v>
      </c>
      <c r="H59" s="17">
        <v>34100</v>
      </c>
      <c r="I59" s="17">
        <v>97900</v>
      </c>
      <c r="J59" s="17">
        <v>15100</v>
      </c>
      <c r="K59" s="17">
        <v>0</v>
      </c>
      <c r="L59" s="17">
        <v>0</v>
      </c>
      <c r="M59" s="17">
        <v>0</v>
      </c>
      <c r="N59" s="12">
        <v>0</v>
      </c>
      <c r="O59" s="18">
        <f t="shared" si="0"/>
        <v>1610800</v>
      </c>
    </row>
    <row r="60" spans="1:15">
      <c r="A60" s="15" t="s">
        <v>46</v>
      </c>
      <c r="B60" s="16" t="s">
        <v>48</v>
      </c>
      <c r="C60" s="16" t="s">
        <v>47</v>
      </c>
      <c r="D60" s="16" t="s">
        <v>419</v>
      </c>
      <c r="E60" s="17">
        <v>18000</v>
      </c>
      <c r="F60" s="17">
        <v>18000</v>
      </c>
      <c r="G60" s="17">
        <v>18000</v>
      </c>
      <c r="H60" s="17">
        <v>18000</v>
      </c>
      <c r="I60" s="17">
        <v>18000</v>
      </c>
      <c r="J60" s="17">
        <v>18000</v>
      </c>
      <c r="K60" s="17">
        <v>0</v>
      </c>
      <c r="L60" s="17">
        <v>0</v>
      </c>
      <c r="M60" s="17">
        <v>0</v>
      </c>
      <c r="N60" s="12">
        <v>0</v>
      </c>
      <c r="O60" s="18">
        <f t="shared" si="0"/>
        <v>108000</v>
      </c>
    </row>
    <row r="61" spans="1:15">
      <c r="A61" s="15" t="s">
        <v>46</v>
      </c>
      <c r="B61" s="16" t="s">
        <v>48</v>
      </c>
      <c r="C61" s="16" t="s">
        <v>47</v>
      </c>
      <c r="D61" s="16" t="s">
        <v>425</v>
      </c>
      <c r="E61" s="17">
        <v>14000</v>
      </c>
      <c r="F61" s="17">
        <v>1278600</v>
      </c>
      <c r="G61" s="17">
        <v>14000</v>
      </c>
      <c r="H61" s="17">
        <v>14000</v>
      </c>
      <c r="I61" s="17">
        <v>14000</v>
      </c>
      <c r="J61" s="17">
        <v>268600</v>
      </c>
      <c r="K61" s="17">
        <v>10000</v>
      </c>
      <c r="L61" s="17">
        <v>0</v>
      </c>
      <c r="M61" s="17">
        <v>0</v>
      </c>
      <c r="N61" s="12">
        <v>0</v>
      </c>
      <c r="O61" s="18">
        <f t="shared" si="0"/>
        <v>1613200</v>
      </c>
    </row>
    <row r="62" spans="1:15">
      <c r="A62" s="15" t="s">
        <v>46</v>
      </c>
      <c r="B62" s="16" t="s">
        <v>48</v>
      </c>
      <c r="C62" s="16" t="s">
        <v>47</v>
      </c>
      <c r="D62" s="16" t="s">
        <v>437</v>
      </c>
      <c r="E62" s="17">
        <v>15000</v>
      </c>
      <c r="F62" s="17">
        <v>19500</v>
      </c>
      <c r="G62" s="17">
        <v>55000</v>
      </c>
      <c r="H62" s="17">
        <v>19500</v>
      </c>
      <c r="I62" s="17">
        <v>15000</v>
      </c>
      <c r="J62" s="17">
        <v>19500</v>
      </c>
      <c r="K62" s="17">
        <v>0</v>
      </c>
      <c r="L62" s="17">
        <v>0</v>
      </c>
      <c r="M62" s="17">
        <v>0</v>
      </c>
      <c r="N62" s="12">
        <v>0</v>
      </c>
      <c r="O62" s="18">
        <f t="shared" si="0"/>
        <v>143500</v>
      </c>
    </row>
    <row r="63" spans="1:15">
      <c r="A63" s="15" t="s">
        <v>46</v>
      </c>
      <c r="B63" s="16" t="s">
        <v>48</v>
      </c>
      <c r="C63" s="16" t="s">
        <v>47</v>
      </c>
      <c r="D63" s="16" t="s">
        <v>502</v>
      </c>
      <c r="E63" s="17">
        <v>90000</v>
      </c>
      <c r="F63" s="17">
        <v>173800</v>
      </c>
      <c r="G63" s="17">
        <v>2260000</v>
      </c>
      <c r="H63" s="17">
        <v>20000</v>
      </c>
      <c r="I63" s="17">
        <v>78000</v>
      </c>
      <c r="J63" s="17">
        <v>22000</v>
      </c>
      <c r="K63" s="17">
        <v>10000</v>
      </c>
      <c r="L63" s="17">
        <v>0</v>
      </c>
      <c r="M63" s="17">
        <v>0</v>
      </c>
      <c r="N63" s="12">
        <v>36000</v>
      </c>
      <c r="O63" s="18">
        <f t="shared" si="0"/>
        <v>2689800</v>
      </c>
    </row>
    <row r="64" spans="1:15">
      <c r="A64" s="15" t="s">
        <v>46</v>
      </c>
      <c r="B64" s="16" t="s">
        <v>48</v>
      </c>
      <c r="C64" s="16" t="s">
        <v>47</v>
      </c>
      <c r="D64" s="16" t="s">
        <v>505</v>
      </c>
      <c r="E64" s="17">
        <v>3500</v>
      </c>
      <c r="F64" s="17">
        <v>3000</v>
      </c>
      <c r="G64" s="17">
        <v>513500</v>
      </c>
      <c r="H64" s="17">
        <v>3000</v>
      </c>
      <c r="I64" s="17">
        <v>3500</v>
      </c>
      <c r="J64" s="17">
        <v>3000</v>
      </c>
      <c r="K64" s="17">
        <v>3000</v>
      </c>
      <c r="L64" s="17">
        <v>0</v>
      </c>
      <c r="M64" s="17">
        <v>0</v>
      </c>
      <c r="N64" s="12">
        <v>0</v>
      </c>
      <c r="O64" s="18">
        <f t="shared" si="0"/>
        <v>532500</v>
      </c>
    </row>
    <row r="65" spans="1:15">
      <c r="A65" s="15" t="s">
        <v>46</v>
      </c>
      <c r="B65" s="16" t="s">
        <v>48</v>
      </c>
      <c r="C65" s="16" t="s">
        <v>47</v>
      </c>
      <c r="D65" s="16" t="s">
        <v>535</v>
      </c>
      <c r="E65" s="17">
        <v>140000</v>
      </c>
      <c r="F65" s="17">
        <v>1500</v>
      </c>
      <c r="G65" s="17">
        <v>15000</v>
      </c>
      <c r="H65" s="17">
        <v>16500</v>
      </c>
      <c r="I65" s="17">
        <v>0</v>
      </c>
      <c r="J65" s="17">
        <v>1500</v>
      </c>
      <c r="K65" s="17">
        <v>0</v>
      </c>
      <c r="L65" s="17">
        <v>0</v>
      </c>
      <c r="M65" s="17">
        <v>0</v>
      </c>
      <c r="N65" s="12">
        <v>0</v>
      </c>
      <c r="O65" s="18">
        <f t="shared" si="0"/>
        <v>174500</v>
      </c>
    </row>
    <row r="66" spans="1:15">
      <c r="A66" s="15" t="s">
        <v>46</v>
      </c>
      <c r="B66" s="16" t="s">
        <v>382</v>
      </c>
      <c r="C66" s="16" t="s">
        <v>132</v>
      </c>
      <c r="D66" s="16" t="s">
        <v>600</v>
      </c>
      <c r="E66" s="17">
        <v>2000</v>
      </c>
      <c r="F66" s="17">
        <v>182500</v>
      </c>
      <c r="G66" s="17">
        <v>224500</v>
      </c>
      <c r="H66" s="17">
        <v>6500</v>
      </c>
      <c r="I66" s="17">
        <v>2000</v>
      </c>
      <c r="J66" s="17">
        <v>6500</v>
      </c>
      <c r="K66" s="17">
        <v>0</v>
      </c>
      <c r="L66" s="17">
        <v>4500</v>
      </c>
      <c r="M66" s="17">
        <v>0</v>
      </c>
      <c r="N66" s="12">
        <v>4500</v>
      </c>
      <c r="O66" s="18">
        <f t="shared" ref="O66:O126" si="1">SUM(E66:N66)</f>
        <v>433000</v>
      </c>
    </row>
    <row r="67" spans="1:15">
      <c r="A67" s="15" t="s">
        <v>463</v>
      </c>
      <c r="B67" s="16" t="s">
        <v>133</v>
      </c>
      <c r="C67" s="16" t="s">
        <v>132</v>
      </c>
      <c r="D67" s="16" t="s">
        <v>460</v>
      </c>
      <c r="E67" s="17">
        <v>92000</v>
      </c>
      <c r="F67" s="17">
        <v>111100</v>
      </c>
      <c r="G67" s="17">
        <v>87000</v>
      </c>
      <c r="H67" s="17">
        <v>8400</v>
      </c>
      <c r="I67" s="17">
        <v>7000</v>
      </c>
      <c r="J67" s="17">
        <v>8400</v>
      </c>
      <c r="K67" s="17">
        <v>0</v>
      </c>
      <c r="L67" s="17">
        <v>0</v>
      </c>
      <c r="M67" s="17">
        <v>0</v>
      </c>
      <c r="N67" s="12">
        <v>0</v>
      </c>
      <c r="O67" s="18">
        <f t="shared" si="1"/>
        <v>313900</v>
      </c>
    </row>
    <row r="68" spans="1:15">
      <c r="A68" s="15" t="s">
        <v>56</v>
      </c>
      <c r="B68" s="16" t="s">
        <v>265</v>
      </c>
      <c r="C68" s="16" t="s">
        <v>57</v>
      </c>
      <c r="D68" s="16" t="s">
        <v>474</v>
      </c>
      <c r="E68" s="17">
        <v>7900</v>
      </c>
      <c r="F68" s="17">
        <v>157000</v>
      </c>
      <c r="G68" s="17">
        <v>2174880</v>
      </c>
      <c r="H68" s="17">
        <v>7000</v>
      </c>
      <c r="I68" s="17">
        <v>7900</v>
      </c>
      <c r="J68" s="17">
        <v>7000</v>
      </c>
      <c r="K68" s="17">
        <v>900</v>
      </c>
      <c r="L68" s="17">
        <v>61980</v>
      </c>
      <c r="M68" s="17">
        <v>900</v>
      </c>
      <c r="N68" s="12">
        <v>0</v>
      </c>
      <c r="O68" s="18">
        <f t="shared" si="1"/>
        <v>2425460</v>
      </c>
    </row>
    <row r="69" spans="1:15">
      <c r="A69" s="15" t="s">
        <v>56</v>
      </c>
      <c r="B69" s="16" t="s">
        <v>58</v>
      </c>
      <c r="C69" s="16" t="s">
        <v>57</v>
      </c>
      <c r="D69" s="16" t="s">
        <v>50</v>
      </c>
      <c r="E69" s="17">
        <v>2000</v>
      </c>
      <c r="F69" s="17">
        <v>387000</v>
      </c>
      <c r="G69" s="17">
        <v>37000</v>
      </c>
      <c r="H69" s="17">
        <v>2000</v>
      </c>
      <c r="I69" s="17">
        <v>0</v>
      </c>
      <c r="J69" s="17">
        <v>0</v>
      </c>
      <c r="K69" s="17">
        <v>0</v>
      </c>
      <c r="L69" s="17">
        <v>0</v>
      </c>
      <c r="M69" s="17">
        <v>80000</v>
      </c>
      <c r="N69" s="12">
        <v>0</v>
      </c>
      <c r="O69" s="18">
        <f t="shared" si="1"/>
        <v>508000</v>
      </c>
    </row>
    <row r="70" spans="1:15">
      <c r="A70" s="15" t="s">
        <v>56</v>
      </c>
      <c r="B70" s="16" t="s">
        <v>58</v>
      </c>
      <c r="C70" s="16" t="s">
        <v>57</v>
      </c>
      <c r="D70" s="16" t="s">
        <v>517</v>
      </c>
      <c r="E70" s="17">
        <v>4000</v>
      </c>
      <c r="F70" s="17">
        <v>4000</v>
      </c>
      <c r="G70" s="17">
        <v>64000</v>
      </c>
      <c r="H70" s="17">
        <v>2000</v>
      </c>
      <c r="I70" s="17">
        <v>2000</v>
      </c>
      <c r="J70" s="17">
        <v>2000</v>
      </c>
      <c r="K70" s="17">
        <v>0</v>
      </c>
      <c r="L70" s="17">
        <v>0</v>
      </c>
      <c r="M70" s="17">
        <v>0</v>
      </c>
      <c r="N70" s="12">
        <v>0</v>
      </c>
      <c r="O70" s="18">
        <f t="shared" si="1"/>
        <v>78000</v>
      </c>
    </row>
    <row r="71" spans="1:15">
      <c r="A71" s="15" t="s">
        <v>58</v>
      </c>
      <c r="B71" s="16" t="s">
        <v>323</v>
      </c>
      <c r="C71" s="16" t="s">
        <v>57</v>
      </c>
      <c r="D71" s="16" t="s">
        <v>320</v>
      </c>
      <c r="E71" s="17">
        <v>107000</v>
      </c>
      <c r="F71" s="17">
        <v>158000</v>
      </c>
      <c r="G71" s="17">
        <v>3905725</v>
      </c>
      <c r="H71" s="17">
        <v>297000</v>
      </c>
      <c r="I71" s="17">
        <v>157000</v>
      </c>
      <c r="J71" s="17">
        <v>107000</v>
      </c>
      <c r="K71" s="17">
        <v>67000</v>
      </c>
      <c r="L71" s="17">
        <v>107000</v>
      </c>
      <c r="M71" s="17">
        <v>67000</v>
      </c>
      <c r="N71" s="12">
        <v>7000</v>
      </c>
      <c r="O71" s="18">
        <f t="shared" si="1"/>
        <v>4979725</v>
      </c>
    </row>
    <row r="72" spans="1:15">
      <c r="A72" s="15" t="s">
        <v>58</v>
      </c>
      <c r="B72" s="16" t="s">
        <v>58</v>
      </c>
      <c r="C72" s="16" t="s">
        <v>57</v>
      </c>
      <c r="D72" s="16" t="s">
        <v>282</v>
      </c>
      <c r="E72" s="17">
        <v>246000</v>
      </c>
      <c r="F72" s="17">
        <v>0</v>
      </c>
      <c r="G72" s="17">
        <v>178000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2">
        <v>0</v>
      </c>
      <c r="O72" s="18">
        <f t="shared" si="1"/>
        <v>424000</v>
      </c>
    </row>
    <row r="73" spans="1:15">
      <c r="A73" s="15" t="s">
        <v>58</v>
      </c>
      <c r="B73" s="16" t="s">
        <v>58</v>
      </c>
      <c r="C73" s="16" t="s">
        <v>57</v>
      </c>
      <c r="D73" s="16" t="s">
        <v>285</v>
      </c>
      <c r="E73" s="17">
        <v>46500</v>
      </c>
      <c r="F73" s="17">
        <v>114500</v>
      </c>
      <c r="G73" s="17">
        <v>1340235</v>
      </c>
      <c r="H73" s="17">
        <v>476500</v>
      </c>
      <c r="I73" s="17">
        <v>486500</v>
      </c>
      <c r="J73" s="17">
        <v>46500</v>
      </c>
      <c r="K73" s="17">
        <v>56500</v>
      </c>
      <c r="L73" s="17">
        <v>16500</v>
      </c>
      <c r="M73" s="17">
        <v>16500</v>
      </c>
      <c r="N73" s="12">
        <v>16500</v>
      </c>
      <c r="O73" s="18">
        <f t="shared" si="1"/>
        <v>2616735</v>
      </c>
    </row>
    <row r="74" spans="1:15">
      <c r="A74" s="15" t="s">
        <v>58</v>
      </c>
      <c r="B74" s="16" t="s">
        <v>58</v>
      </c>
      <c r="C74" s="16" t="s">
        <v>57</v>
      </c>
      <c r="D74" s="16" t="s">
        <v>288</v>
      </c>
      <c r="E74" s="17">
        <v>107000</v>
      </c>
      <c r="F74" s="17">
        <v>172000</v>
      </c>
      <c r="G74" s="17">
        <v>577000</v>
      </c>
      <c r="H74" s="17">
        <v>227000</v>
      </c>
      <c r="I74" s="17">
        <v>227000</v>
      </c>
      <c r="J74" s="17">
        <v>227000</v>
      </c>
      <c r="K74" s="17">
        <v>120000</v>
      </c>
      <c r="L74" s="17">
        <v>20000</v>
      </c>
      <c r="M74" s="17">
        <v>20000</v>
      </c>
      <c r="N74" s="12">
        <v>20000</v>
      </c>
      <c r="O74" s="18">
        <f t="shared" si="1"/>
        <v>1717000</v>
      </c>
    </row>
    <row r="75" spans="1:15">
      <c r="A75" s="15" t="s">
        <v>58</v>
      </c>
      <c r="B75" s="16" t="s">
        <v>58</v>
      </c>
      <c r="C75" s="16" t="s">
        <v>57</v>
      </c>
      <c r="D75" s="16" t="s">
        <v>291</v>
      </c>
      <c r="E75" s="17">
        <v>235000</v>
      </c>
      <c r="F75" s="17">
        <v>112000</v>
      </c>
      <c r="G75" s="17">
        <v>934000</v>
      </c>
      <c r="H75" s="17">
        <v>56000</v>
      </c>
      <c r="I75" s="17">
        <v>56000</v>
      </c>
      <c r="J75" s="17">
        <v>56000</v>
      </c>
      <c r="K75" s="17">
        <v>56000</v>
      </c>
      <c r="L75" s="17">
        <v>108000</v>
      </c>
      <c r="M75" s="17">
        <v>11000</v>
      </c>
      <c r="N75" s="12">
        <v>11000</v>
      </c>
      <c r="O75" s="18">
        <f t="shared" si="1"/>
        <v>1635000</v>
      </c>
    </row>
    <row r="76" spans="1:15">
      <c r="A76" s="15" t="s">
        <v>58</v>
      </c>
      <c r="B76" s="16" t="s">
        <v>58</v>
      </c>
      <c r="C76" s="16" t="s">
        <v>57</v>
      </c>
      <c r="D76" s="16" t="s">
        <v>324</v>
      </c>
      <c r="E76" s="17">
        <v>20000</v>
      </c>
      <c r="F76" s="17">
        <v>20000</v>
      </c>
      <c r="G76" s="17">
        <v>20000</v>
      </c>
      <c r="H76" s="17">
        <v>20000</v>
      </c>
      <c r="I76" s="17">
        <v>20000</v>
      </c>
      <c r="J76" s="17">
        <v>20000</v>
      </c>
      <c r="K76" s="17">
        <v>20000</v>
      </c>
      <c r="L76" s="17">
        <v>0</v>
      </c>
      <c r="M76" s="17">
        <v>0</v>
      </c>
      <c r="N76" s="12">
        <v>0</v>
      </c>
      <c r="O76" s="18">
        <f t="shared" si="1"/>
        <v>140000</v>
      </c>
    </row>
    <row r="77" spans="1:15">
      <c r="A77" s="15" t="s">
        <v>58</v>
      </c>
      <c r="B77" s="16" t="s">
        <v>58</v>
      </c>
      <c r="C77" s="16" t="s">
        <v>57</v>
      </c>
      <c r="D77" s="16" t="s">
        <v>341</v>
      </c>
      <c r="E77" s="17">
        <v>309000</v>
      </c>
      <c r="F77" s="17">
        <v>169000</v>
      </c>
      <c r="G77" s="17">
        <v>2708000</v>
      </c>
      <c r="H77" s="17">
        <v>194000</v>
      </c>
      <c r="I77" s="17">
        <v>209000</v>
      </c>
      <c r="J77" s="17">
        <v>19000</v>
      </c>
      <c r="K77" s="17">
        <v>19000</v>
      </c>
      <c r="L77" s="17">
        <v>0</v>
      </c>
      <c r="M77" s="17">
        <v>0</v>
      </c>
      <c r="N77" s="12">
        <v>0</v>
      </c>
      <c r="O77" s="18">
        <f t="shared" si="1"/>
        <v>3627000</v>
      </c>
    </row>
    <row r="78" spans="1:15">
      <c r="A78" s="15" t="s">
        <v>58</v>
      </c>
      <c r="B78" s="16" t="s">
        <v>58</v>
      </c>
      <c r="C78" s="16" t="s">
        <v>57</v>
      </c>
      <c r="D78" s="16" t="s">
        <v>344</v>
      </c>
      <c r="E78" s="17">
        <v>55000</v>
      </c>
      <c r="F78" s="17">
        <v>171200</v>
      </c>
      <c r="G78" s="17">
        <v>3291380</v>
      </c>
      <c r="H78" s="17">
        <v>11200</v>
      </c>
      <c r="I78" s="17">
        <v>11200</v>
      </c>
      <c r="J78" s="17">
        <v>11200</v>
      </c>
      <c r="K78" s="17">
        <v>11200</v>
      </c>
      <c r="L78" s="17">
        <v>61200</v>
      </c>
      <c r="M78" s="17">
        <v>11200</v>
      </c>
      <c r="N78" s="12">
        <v>11200</v>
      </c>
      <c r="O78" s="18">
        <f t="shared" si="1"/>
        <v>3645980</v>
      </c>
    </row>
    <row r="79" spans="1:15">
      <c r="A79" s="15" t="s">
        <v>58</v>
      </c>
      <c r="B79" s="16" t="s">
        <v>58</v>
      </c>
      <c r="C79" s="16" t="s">
        <v>57</v>
      </c>
      <c r="D79" s="16" t="s">
        <v>348</v>
      </c>
      <c r="E79" s="17">
        <v>84500</v>
      </c>
      <c r="F79" s="17">
        <v>278000</v>
      </c>
      <c r="G79" s="17">
        <v>3048500</v>
      </c>
      <c r="H79" s="17">
        <v>103000</v>
      </c>
      <c r="I79" s="17">
        <v>78000</v>
      </c>
      <c r="J79" s="17">
        <v>0</v>
      </c>
      <c r="K79" s="17">
        <v>0</v>
      </c>
      <c r="L79" s="17">
        <v>0</v>
      </c>
      <c r="M79" s="17">
        <v>0</v>
      </c>
      <c r="N79" s="12">
        <v>0</v>
      </c>
      <c r="O79" s="18">
        <f t="shared" si="1"/>
        <v>3592000</v>
      </c>
    </row>
    <row r="80" spans="1:15">
      <c r="A80" s="15" t="s">
        <v>58</v>
      </c>
      <c r="B80" s="16" t="s">
        <v>58</v>
      </c>
      <c r="C80" s="16" t="s">
        <v>57</v>
      </c>
      <c r="D80" s="16" t="s">
        <v>407</v>
      </c>
      <c r="E80" s="17">
        <v>37500</v>
      </c>
      <c r="F80" s="17">
        <v>72500</v>
      </c>
      <c r="G80" s="17">
        <v>392500</v>
      </c>
      <c r="H80" s="17">
        <v>17500</v>
      </c>
      <c r="I80" s="17">
        <v>17500</v>
      </c>
      <c r="J80" s="17">
        <v>31000</v>
      </c>
      <c r="K80" s="17">
        <v>0</v>
      </c>
      <c r="L80" s="17">
        <v>0</v>
      </c>
      <c r="M80" s="17">
        <v>0</v>
      </c>
      <c r="N80" s="12">
        <v>0</v>
      </c>
      <c r="O80" s="18">
        <f t="shared" si="1"/>
        <v>568500</v>
      </c>
    </row>
    <row r="81" spans="1:15">
      <c r="A81" s="15" t="s">
        <v>58</v>
      </c>
      <c r="B81" s="16" t="s">
        <v>58</v>
      </c>
      <c r="C81" s="16" t="s">
        <v>57</v>
      </c>
      <c r="D81" s="16" t="s">
        <v>410</v>
      </c>
      <c r="E81" s="17">
        <v>93000</v>
      </c>
      <c r="F81" s="17">
        <v>48000</v>
      </c>
      <c r="G81" s="17">
        <v>310000</v>
      </c>
      <c r="H81" s="17">
        <v>248000</v>
      </c>
      <c r="I81" s="17">
        <v>248000</v>
      </c>
      <c r="J81" s="17">
        <v>233000</v>
      </c>
      <c r="K81" s="17">
        <v>200000</v>
      </c>
      <c r="L81" s="17">
        <v>200000</v>
      </c>
      <c r="M81" s="17">
        <v>0</v>
      </c>
      <c r="N81" s="12">
        <v>0</v>
      </c>
      <c r="O81" s="18">
        <f t="shared" si="1"/>
        <v>1580000</v>
      </c>
    </row>
    <row r="82" spans="1:15">
      <c r="A82" s="15" t="s">
        <v>58</v>
      </c>
      <c r="B82" s="16" t="s">
        <v>58</v>
      </c>
      <c r="C82" s="16" t="s">
        <v>57</v>
      </c>
      <c r="D82" s="16" t="s">
        <v>413</v>
      </c>
      <c r="E82" s="17">
        <v>188000</v>
      </c>
      <c r="F82" s="17">
        <v>130700</v>
      </c>
      <c r="G82" s="17">
        <v>88000</v>
      </c>
      <c r="H82" s="17">
        <v>90000</v>
      </c>
      <c r="I82" s="17">
        <v>75000</v>
      </c>
      <c r="J82" s="17">
        <v>85000</v>
      </c>
      <c r="K82" s="17">
        <v>0</v>
      </c>
      <c r="L82" s="17">
        <v>10000</v>
      </c>
      <c r="M82" s="17">
        <v>0</v>
      </c>
      <c r="N82" s="12">
        <v>35000</v>
      </c>
      <c r="O82" s="18">
        <f t="shared" si="1"/>
        <v>701700</v>
      </c>
    </row>
    <row r="83" spans="1:15">
      <c r="A83" s="15" t="s">
        <v>58</v>
      </c>
      <c r="B83" s="16" t="s">
        <v>58</v>
      </c>
      <c r="C83" s="16" t="s">
        <v>57</v>
      </c>
      <c r="D83" s="16" t="s">
        <v>464</v>
      </c>
      <c r="E83" s="17">
        <v>263000</v>
      </c>
      <c r="F83" s="17">
        <v>214000</v>
      </c>
      <c r="G83" s="17">
        <v>283000</v>
      </c>
      <c r="H83" s="17">
        <v>199000</v>
      </c>
      <c r="I83" s="17">
        <v>308000</v>
      </c>
      <c r="J83" s="17">
        <v>105000</v>
      </c>
      <c r="K83" s="17">
        <v>275000</v>
      </c>
      <c r="L83" s="17">
        <v>105000</v>
      </c>
      <c r="M83" s="17">
        <v>300000</v>
      </c>
      <c r="N83" s="12">
        <v>105000</v>
      </c>
      <c r="O83" s="18">
        <f t="shared" si="1"/>
        <v>2157000</v>
      </c>
    </row>
    <row r="84" spans="1:15">
      <c r="A84" s="15" t="s">
        <v>58</v>
      </c>
      <c r="B84" s="16" t="s">
        <v>58</v>
      </c>
      <c r="C84" s="16" t="s">
        <v>57</v>
      </c>
      <c r="D84" s="16" t="s">
        <v>522</v>
      </c>
      <c r="E84" s="17">
        <v>120200</v>
      </c>
      <c r="F84" s="17">
        <v>9200</v>
      </c>
      <c r="G84" s="17">
        <v>1069200</v>
      </c>
      <c r="H84" s="17">
        <v>24200</v>
      </c>
      <c r="I84" s="17">
        <v>24200</v>
      </c>
      <c r="J84" s="17">
        <v>24200</v>
      </c>
      <c r="K84" s="17">
        <v>1500</v>
      </c>
      <c r="L84" s="17">
        <v>1500</v>
      </c>
      <c r="M84" s="17">
        <v>1500</v>
      </c>
      <c r="N84" s="12">
        <v>1500</v>
      </c>
      <c r="O84" s="18">
        <f t="shared" si="1"/>
        <v>1277200</v>
      </c>
    </row>
    <row r="85" spans="1:15">
      <c r="A85" s="15" t="s">
        <v>58</v>
      </c>
      <c r="B85" s="16" t="s">
        <v>58</v>
      </c>
      <c r="C85" s="16" t="s">
        <v>57</v>
      </c>
      <c r="D85" s="16" t="s">
        <v>524</v>
      </c>
      <c r="E85" s="17">
        <v>149050</v>
      </c>
      <c r="F85" s="17">
        <v>709200</v>
      </c>
      <c r="G85" s="17">
        <v>3170091</v>
      </c>
      <c r="H85" s="17">
        <v>60000</v>
      </c>
      <c r="I85" s="17">
        <v>60000</v>
      </c>
      <c r="J85" s="17">
        <v>60000</v>
      </c>
      <c r="K85" s="17">
        <v>70000</v>
      </c>
      <c r="L85" s="17">
        <v>0</v>
      </c>
      <c r="M85" s="17">
        <v>0</v>
      </c>
      <c r="N85" s="12">
        <v>0</v>
      </c>
      <c r="O85" s="18">
        <f t="shared" si="1"/>
        <v>4278341</v>
      </c>
    </row>
    <row r="86" spans="1:15">
      <c r="A86" s="15" t="s">
        <v>79</v>
      </c>
      <c r="B86" s="16" t="s">
        <v>81</v>
      </c>
      <c r="C86" s="16" t="s">
        <v>80</v>
      </c>
      <c r="D86" s="16" t="s">
        <v>73</v>
      </c>
      <c r="E86" s="17">
        <v>4000</v>
      </c>
      <c r="F86" s="17">
        <v>3000</v>
      </c>
      <c r="G86" s="17">
        <v>85000</v>
      </c>
      <c r="H86" s="17">
        <v>3000</v>
      </c>
      <c r="I86" s="17">
        <v>4000</v>
      </c>
      <c r="J86" s="17">
        <v>3000</v>
      </c>
      <c r="K86" s="17">
        <v>1000</v>
      </c>
      <c r="L86" s="17">
        <v>0</v>
      </c>
      <c r="M86" s="17">
        <v>0</v>
      </c>
      <c r="N86" s="12">
        <v>0</v>
      </c>
      <c r="O86" s="18">
        <f t="shared" si="1"/>
        <v>103000</v>
      </c>
    </row>
    <row r="87" spans="1:15">
      <c r="A87" s="15" t="s">
        <v>79</v>
      </c>
      <c r="B87" s="16" t="s">
        <v>81</v>
      </c>
      <c r="C87" s="16" t="s">
        <v>80</v>
      </c>
      <c r="D87" s="16" t="s">
        <v>95</v>
      </c>
      <c r="E87" s="17">
        <v>6700</v>
      </c>
      <c r="F87" s="17">
        <v>5000</v>
      </c>
      <c r="G87" s="17">
        <v>6700</v>
      </c>
      <c r="H87" s="17">
        <v>5000</v>
      </c>
      <c r="I87" s="17">
        <v>6700</v>
      </c>
      <c r="J87" s="17">
        <v>5000</v>
      </c>
      <c r="K87" s="17">
        <v>0</v>
      </c>
      <c r="L87" s="17">
        <v>0</v>
      </c>
      <c r="M87" s="17">
        <v>0</v>
      </c>
      <c r="N87" s="12">
        <v>0</v>
      </c>
      <c r="O87" s="18">
        <f t="shared" si="1"/>
        <v>35100</v>
      </c>
    </row>
    <row r="88" spans="1:15">
      <c r="A88" s="15" t="s">
        <v>79</v>
      </c>
      <c r="B88" s="16" t="s">
        <v>81</v>
      </c>
      <c r="C88" s="16" t="s">
        <v>80</v>
      </c>
      <c r="D88" s="16" t="s">
        <v>99</v>
      </c>
      <c r="E88" s="17">
        <v>3000</v>
      </c>
      <c r="F88" s="17">
        <v>224500</v>
      </c>
      <c r="G88" s="17">
        <v>378000</v>
      </c>
      <c r="H88" s="17">
        <v>3000</v>
      </c>
      <c r="I88" s="17">
        <v>28000</v>
      </c>
      <c r="J88" s="17">
        <v>0</v>
      </c>
      <c r="K88" s="17">
        <v>25000</v>
      </c>
      <c r="L88" s="17">
        <v>0</v>
      </c>
      <c r="M88" s="17">
        <v>25000</v>
      </c>
      <c r="N88" s="12">
        <v>0</v>
      </c>
      <c r="O88" s="18">
        <f t="shared" si="1"/>
        <v>686500</v>
      </c>
    </row>
    <row r="89" spans="1:15">
      <c r="A89" s="15" t="s">
        <v>79</v>
      </c>
      <c r="B89" s="16" t="s">
        <v>81</v>
      </c>
      <c r="C89" s="16" t="s">
        <v>80</v>
      </c>
      <c r="D89" s="16" t="s">
        <v>104</v>
      </c>
      <c r="E89" s="17">
        <v>25000</v>
      </c>
      <c r="F89" s="17">
        <v>25000</v>
      </c>
      <c r="G89" s="17">
        <v>25000</v>
      </c>
      <c r="H89" s="17">
        <v>25000</v>
      </c>
      <c r="I89" s="17">
        <v>25000</v>
      </c>
      <c r="J89" s="17">
        <v>25000</v>
      </c>
      <c r="K89" s="17">
        <v>25000</v>
      </c>
      <c r="L89" s="17">
        <v>0</v>
      </c>
      <c r="M89" s="17">
        <v>0</v>
      </c>
      <c r="N89" s="12">
        <v>0</v>
      </c>
      <c r="O89" s="18">
        <f t="shared" si="1"/>
        <v>175000</v>
      </c>
    </row>
    <row r="90" spans="1:15">
      <c r="A90" s="15" t="s">
        <v>79</v>
      </c>
      <c r="B90" s="16" t="s">
        <v>81</v>
      </c>
      <c r="C90" s="16" t="s">
        <v>80</v>
      </c>
      <c r="D90" s="16" t="s">
        <v>109</v>
      </c>
      <c r="E90" s="17">
        <v>25000</v>
      </c>
      <c r="F90" s="17">
        <v>25000</v>
      </c>
      <c r="G90" s="17">
        <v>25000</v>
      </c>
      <c r="H90" s="17">
        <v>25000</v>
      </c>
      <c r="I90" s="17">
        <v>25000</v>
      </c>
      <c r="J90" s="17">
        <v>25000</v>
      </c>
      <c r="K90" s="17">
        <v>25000</v>
      </c>
      <c r="L90" s="17">
        <v>0</v>
      </c>
      <c r="M90" s="17">
        <v>0</v>
      </c>
      <c r="N90" s="12">
        <v>0</v>
      </c>
      <c r="O90" s="18">
        <f t="shared" si="1"/>
        <v>175000</v>
      </c>
    </row>
    <row r="91" spans="1:15">
      <c r="A91" s="15" t="s">
        <v>79</v>
      </c>
      <c r="B91" s="16" t="s">
        <v>81</v>
      </c>
      <c r="C91" s="16" t="s">
        <v>80</v>
      </c>
      <c r="D91" s="16" t="s">
        <v>111</v>
      </c>
      <c r="E91" s="17">
        <v>52900</v>
      </c>
      <c r="F91" s="17">
        <v>61950</v>
      </c>
      <c r="G91" s="17">
        <v>7900</v>
      </c>
      <c r="H91" s="17">
        <v>7900</v>
      </c>
      <c r="I91" s="17">
        <v>7900</v>
      </c>
      <c r="J91" s="17">
        <v>7000</v>
      </c>
      <c r="K91" s="17">
        <v>0</v>
      </c>
      <c r="L91" s="17">
        <v>0</v>
      </c>
      <c r="M91" s="17">
        <v>0</v>
      </c>
      <c r="N91" s="12">
        <v>0</v>
      </c>
      <c r="O91" s="18">
        <f t="shared" si="1"/>
        <v>145550</v>
      </c>
    </row>
    <row r="92" spans="1:15">
      <c r="A92" s="15" t="s">
        <v>79</v>
      </c>
      <c r="B92" s="16" t="s">
        <v>81</v>
      </c>
      <c r="C92" s="16" t="s">
        <v>80</v>
      </c>
      <c r="D92" s="16" t="s">
        <v>116</v>
      </c>
      <c r="E92" s="17">
        <v>5500</v>
      </c>
      <c r="F92" s="17">
        <v>5500</v>
      </c>
      <c r="G92" s="17">
        <v>185000</v>
      </c>
      <c r="H92" s="17">
        <v>5500</v>
      </c>
      <c r="I92" s="17">
        <v>50500</v>
      </c>
      <c r="J92" s="17">
        <v>4000</v>
      </c>
      <c r="K92" s="17">
        <v>45000</v>
      </c>
      <c r="L92" s="17">
        <v>10000</v>
      </c>
      <c r="M92" s="17">
        <v>45000</v>
      </c>
      <c r="N92" s="12">
        <v>0</v>
      </c>
      <c r="O92" s="18">
        <f t="shared" si="1"/>
        <v>356000</v>
      </c>
    </row>
    <row r="93" spans="1:15">
      <c r="A93" s="15" t="s">
        <v>79</v>
      </c>
      <c r="B93" s="16" t="s">
        <v>81</v>
      </c>
      <c r="C93" s="16" t="s">
        <v>80</v>
      </c>
      <c r="D93" s="16" t="s">
        <v>200</v>
      </c>
      <c r="E93" s="17">
        <v>9000</v>
      </c>
      <c r="F93" s="17">
        <v>9000</v>
      </c>
      <c r="G93" s="17">
        <v>65000</v>
      </c>
      <c r="H93" s="17">
        <v>9000</v>
      </c>
      <c r="I93" s="17">
        <v>9000</v>
      </c>
      <c r="J93" s="17">
        <v>9000</v>
      </c>
      <c r="K93" s="17">
        <v>9000</v>
      </c>
      <c r="L93" s="17">
        <v>2000</v>
      </c>
      <c r="M93" s="17">
        <v>2000</v>
      </c>
      <c r="N93" s="12">
        <v>2000</v>
      </c>
      <c r="O93" s="18">
        <f t="shared" si="1"/>
        <v>125000</v>
      </c>
    </row>
    <row r="94" spans="1:15">
      <c r="A94" s="15" t="s">
        <v>79</v>
      </c>
      <c r="B94" s="16" t="s">
        <v>81</v>
      </c>
      <c r="C94" s="16" t="s">
        <v>80</v>
      </c>
      <c r="D94" s="16" t="s">
        <v>205</v>
      </c>
      <c r="E94" s="17">
        <v>15000</v>
      </c>
      <c r="F94" s="17">
        <v>15000</v>
      </c>
      <c r="G94" s="17">
        <v>15000</v>
      </c>
      <c r="H94" s="17">
        <v>15000</v>
      </c>
      <c r="I94" s="17">
        <v>15000</v>
      </c>
      <c r="J94" s="17">
        <v>15000</v>
      </c>
      <c r="K94" s="17">
        <v>0</v>
      </c>
      <c r="L94" s="17">
        <v>0</v>
      </c>
      <c r="M94" s="17">
        <v>0</v>
      </c>
      <c r="N94" s="12">
        <v>0</v>
      </c>
      <c r="O94" s="18">
        <f t="shared" si="1"/>
        <v>90000</v>
      </c>
    </row>
    <row r="95" spans="1:15">
      <c r="A95" s="15" t="s">
        <v>79</v>
      </c>
      <c r="B95" s="16" t="s">
        <v>81</v>
      </c>
      <c r="C95" s="16" t="s">
        <v>80</v>
      </c>
      <c r="D95" s="16" t="s">
        <v>209</v>
      </c>
      <c r="E95" s="17">
        <v>3000</v>
      </c>
      <c r="F95" s="17">
        <v>3000</v>
      </c>
      <c r="G95" s="17">
        <v>3000</v>
      </c>
      <c r="H95" s="17">
        <v>3000</v>
      </c>
      <c r="I95" s="17">
        <v>3000</v>
      </c>
      <c r="J95" s="17">
        <v>3000</v>
      </c>
      <c r="K95" s="17">
        <v>3000</v>
      </c>
      <c r="L95" s="17">
        <v>0</v>
      </c>
      <c r="M95" s="17">
        <v>0</v>
      </c>
      <c r="N95" s="12">
        <v>0</v>
      </c>
      <c r="O95" s="18">
        <f t="shared" si="1"/>
        <v>21000</v>
      </c>
    </row>
    <row r="96" spans="1:15">
      <c r="A96" s="15" t="s">
        <v>79</v>
      </c>
      <c r="B96" s="16" t="s">
        <v>81</v>
      </c>
      <c r="C96" s="16" t="s">
        <v>80</v>
      </c>
      <c r="D96" s="16" t="s">
        <v>213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2">
        <v>0</v>
      </c>
      <c r="O96" s="18">
        <f t="shared" si="1"/>
        <v>0</v>
      </c>
    </row>
    <row r="97" spans="1:15">
      <c r="A97" s="15" t="s">
        <v>79</v>
      </c>
      <c r="B97" s="16" t="s">
        <v>81</v>
      </c>
      <c r="C97" s="16" t="s">
        <v>80</v>
      </c>
      <c r="D97" s="16" t="s">
        <v>216</v>
      </c>
      <c r="E97" s="17">
        <v>35000</v>
      </c>
      <c r="F97" s="17">
        <v>35000</v>
      </c>
      <c r="G97" s="17">
        <v>35000</v>
      </c>
      <c r="H97" s="17">
        <v>35000</v>
      </c>
      <c r="I97" s="17">
        <v>35000</v>
      </c>
      <c r="J97" s="17">
        <v>35000</v>
      </c>
      <c r="K97" s="17">
        <v>0</v>
      </c>
      <c r="L97" s="17">
        <v>0</v>
      </c>
      <c r="M97" s="17">
        <v>0</v>
      </c>
      <c r="N97" s="12">
        <v>0</v>
      </c>
      <c r="O97" s="18">
        <f t="shared" si="1"/>
        <v>210000</v>
      </c>
    </row>
    <row r="98" spans="1:15">
      <c r="A98" s="15" t="s">
        <v>79</v>
      </c>
      <c r="B98" s="16" t="s">
        <v>81</v>
      </c>
      <c r="C98" s="16" t="s">
        <v>80</v>
      </c>
      <c r="D98" s="16" t="s">
        <v>223</v>
      </c>
      <c r="E98" s="17">
        <v>1200</v>
      </c>
      <c r="F98" s="17">
        <v>1200</v>
      </c>
      <c r="G98" s="17">
        <v>1200</v>
      </c>
      <c r="H98" s="17">
        <v>1200</v>
      </c>
      <c r="I98" s="17">
        <v>1200</v>
      </c>
      <c r="J98" s="17">
        <v>1200</v>
      </c>
      <c r="K98" s="17">
        <v>1200</v>
      </c>
      <c r="L98" s="17">
        <v>1200</v>
      </c>
      <c r="M98" s="17">
        <v>1200</v>
      </c>
      <c r="N98" s="12">
        <v>0</v>
      </c>
      <c r="O98" s="18">
        <f t="shared" si="1"/>
        <v>10800</v>
      </c>
    </row>
    <row r="99" spans="1:15">
      <c r="A99" s="15" t="s">
        <v>79</v>
      </c>
      <c r="B99" s="16" t="s">
        <v>81</v>
      </c>
      <c r="C99" s="16" t="s">
        <v>80</v>
      </c>
      <c r="D99" s="16" t="s">
        <v>226</v>
      </c>
      <c r="E99" s="17">
        <v>17500</v>
      </c>
      <c r="F99" s="17">
        <v>22500</v>
      </c>
      <c r="G99" s="17">
        <v>1331000</v>
      </c>
      <c r="H99" s="17">
        <v>5000</v>
      </c>
      <c r="I99" s="17">
        <v>5000</v>
      </c>
      <c r="J99" s="17">
        <v>6000</v>
      </c>
      <c r="K99" s="17">
        <v>0</v>
      </c>
      <c r="L99" s="17">
        <v>50000</v>
      </c>
      <c r="M99" s="17">
        <v>1000</v>
      </c>
      <c r="N99" s="12">
        <v>0</v>
      </c>
      <c r="O99" s="18">
        <f t="shared" si="1"/>
        <v>1438000</v>
      </c>
    </row>
    <row r="100" spans="1:15">
      <c r="A100" s="15" t="s">
        <v>79</v>
      </c>
      <c r="B100" s="16" t="s">
        <v>81</v>
      </c>
      <c r="C100" s="16" t="s">
        <v>80</v>
      </c>
      <c r="D100" s="16" t="s">
        <v>230</v>
      </c>
      <c r="E100" s="17">
        <v>50000</v>
      </c>
      <c r="F100" s="17">
        <v>50000</v>
      </c>
      <c r="G100" s="17">
        <v>50000</v>
      </c>
      <c r="H100" s="17">
        <v>50000</v>
      </c>
      <c r="I100" s="17">
        <v>50000</v>
      </c>
      <c r="J100" s="17">
        <v>50000</v>
      </c>
      <c r="K100" s="17">
        <v>50000</v>
      </c>
      <c r="L100" s="17">
        <v>0</v>
      </c>
      <c r="M100" s="17">
        <v>0</v>
      </c>
      <c r="N100" s="12">
        <v>0</v>
      </c>
      <c r="O100" s="18">
        <f t="shared" si="1"/>
        <v>350000</v>
      </c>
    </row>
    <row r="101" spans="1:15">
      <c r="A101" s="15" t="s">
        <v>79</v>
      </c>
      <c r="B101" s="16" t="s">
        <v>81</v>
      </c>
      <c r="C101" s="16" t="s">
        <v>80</v>
      </c>
      <c r="D101" s="16" t="s">
        <v>233</v>
      </c>
      <c r="E101" s="17">
        <v>1000</v>
      </c>
      <c r="F101" s="17">
        <v>1000</v>
      </c>
      <c r="G101" s="17">
        <v>1000</v>
      </c>
      <c r="H101" s="17">
        <v>1000</v>
      </c>
      <c r="I101" s="17">
        <v>1000</v>
      </c>
      <c r="J101" s="17">
        <v>1000</v>
      </c>
      <c r="K101" s="17">
        <v>0</v>
      </c>
      <c r="L101" s="17">
        <v>0</v>
      </c>
      <c r="M101" s="17">
        <v>0</v>
      </c>
      <c r="N101" s="12">
        <v>0</v>
      </c>
      <c r="O101" s="18">
        <f t="shared" si="1"/>
        <v>6000</v>
      </c>
    </row>
    <row r="102" spans="1:15">
      <c r="A102" s="15" t="s">
        <v>79</v>
      </c>
      <c r="B102" s="16" t="s">
        <v>81</v>
      </c>
      <c r="C102" s="16" t="s">
        <v>80</v>
      </c>
      <c r="D102" s="16" t="s">
        <v>239</v>
      </c>
      <c r="E102" s="17">
        <v>7000</v>
      </c>
      <c r="F102" s="17">
        <v>160500</v>
      </c>
      <c r="G102" s="17">
        <v>527800</v>
      </c>
      <c r="H102" s="17">
        <v>10500</v>
      </c>
      <c r="I102" s="17">
        <v>7000</v>
      </c>
      <c r="J102" s="17">
        <v>10500</v>
      </c>
      <c r="K102" s="17">
        <v>0</v>
      </c>
      <c r="L102" s="17">
        <v>0</v>
      </c>
      <c r="M102" s="17">
        <v>0</v>
      </c>
      <c r="N102" s="12">
        <v>0</v>
      </c>
      <c r="O102" s="18">
        <f t="shared" si="1"/>
        <v>723300</v>
      </c>
    </row>
    <row r="103" spans="1:15">
      <c r="A103" s="15" t="s">
        <v>79</v>
      </c>
      <c r="B103" s="16" t="s">
        <v>81</v>
      </c>
      <c r="C103" s="16" t="s">
        <v>80</v>
      </c>
      <c r="D103" s="16" t="s">
        <v>326</v>
      </c>
      <c r="E103" s="17">
        <v>12000</v>
      </c>
      <c r="F103" s="17">
        <v>178800</v>
      </c>
      <c r="G103" s="17">
        <v>986500</v>
      </c>
      <c r="H103" s="17">
        <v>13800</v>
      </c>
      <c r="I103" s="17">
        <v>12000</v>
      </c>
      <c r="J103" s="17">
        <v>13800</v>
      </c>
      <c r="K103" s="17">
        <v>0</v>
      </c>
      <c r="L103" s="17">
        <v>1800</v>
      </c>
      <c r="M103" s="17">
        <v>100000</v>
      </c>
      <c r="N103" s="12">
        <v>1800</v>
      </c>
      <c r="O103" s="18">
        <f t="shared" si="1"/>
        <v>1320500</v>
      </c>
    </row>
    <row r="104" spans="1:15">
      <c r="A104" s="15" t="s">
        <v>79</v>
      </c>
      <c r="B104" s="16" t="s">
        <v>81</v>
      </c>
      <c r="C104" s="16" t="s">
        <v>80</v>
      </c>
      <c r="D104" s="16" t="s">
        <v>487</v>
      </c>
      <c r="E104" s="17">
        <v>0</v>
      </c>
      <c r="F104" s="17">
        <v>83000</v>
      </c>
      <c r="G104" s="17">
        <v>89500</v>
      </c>
      <c r="H104" s="17">
        <v>3000</v>
      </c>
      <c r="I104" s="17">
        <v>0</v>
      </c>
      <c r="J104" s="17">
        <v>3000</v>
      </c>
      <c r="K104" s="17">
        <v>0</v>
      </c>
      <c r="L104" s="17">
        <v>0</v>
      </c>
      <c r="M104" s="17">
        <v>0</v>
      </c>
      <c r="N104" s="12">
        <v>0</v>
      </c>
      <c r="O104" s="18">
        <f t="shared" si="1"/>
        <v>178500</v>
      </c>
    </row>
    <row r="105" spans="1:15">
      <c r="A105" s="15" t="s">
        <v>79</v>
      </c>
      <c r="B105" s="16" t="s">
        <v>81</v>
      </c>
      <c r="C105" s="16" t="s">
        <v>80</v>
      </c>
      <c r="D105" s="16" t="s">
        <v>484</v>
      </c>
      <c r="E105" s="17">
        <v>12000</v>
      </c>
      <c r="F105" s="17">
        <v>12000</v>
      </c>
      <c r="G105" s="17">
        <v>12000</v>
      </c>
      <c r="H105" s="17">
        <v>12000</v>
      </c>
      <c r="I105" s="17">
        <v>12000</v>
      </c>
      <c r="J105" s="17">
        <v>12000</v>
      </c>
      <c r="K105" s="17">
        <v>0</v>
      </c>
      <c r="L105" s="17">
        <v>0</v>
      </c>
      <c r="M105" s="17">
        <v>0</v>
      </c>
      <c r="N105" s="12">
        <v>0</v>
      </c>
      <c r="O105" s="18">
        <f t="shared" si="1"/>
        <v>72000</v>
      </c>
    </row>
    <row r="106" spans="1:15">
      <c r="A106" s="15" t="s">
        <v>79</v>
      </c>
      <c r="B106" s="16" t="s">
        <v>66</v>
      </c>
      <c r="C106" s="16" t="s">
        <v>65</v>
      </c>
      <c r="D106" s="16" t="s">
        <v>298</v>
      </c>
      <c r="E106" s="17">
        <v>62000</v>
      </c>
      <c r="F106" s="17">
        <v>28000</v>
      </c>
      <c r="G106" s="17">
        <v>6000</v>
      </c>
      <c r="H106" s="17">
        <v>6000</v>
      </c>
      <c r="I106" s="17">
        <v>8000</v>
      </c>
      <c r="J106" s="17">
        <v>6000</v>
      </c>
      <c r="K106" s="17">
        <v>26000</v>
      </c>
      <c r="L106" s="17">
        <v>2000</v>
      </c>
      <c r="M106" s="17">
        <v>0</v>
      </c>
      <c r="N106" s="12">
        <v>0</v>
      </c>
      <c r="O106" s="18">
        <f t="shared" si="1"/>
        <v>144000</v>
      </c>
    </row>
    <row r="107" spans="1:15">
      <c r="A107" s="15" t="s">
        <v>591</v>
      </c>
      <c r="B107" s="16" t="s">
        <v>593</v>
      </c>
      <c r="C107" s="16" t="s">
        <v>592</v>
      </c>
      <c r="D107" s="16" t="s">
        <v>588</v>
      </c>
      <c r="E107" s="17">
        <v>10000</v>
      </c>
      <c r="F107" s="17">
        <v>186880</v>
      </c>
      <c r="G107" s="17">
        <v>4410000</v>
      </c>
      <c r="H107" s="17">
        <v>27000</v>
      </c>
      <c r="I107" s="17">
        <v>10000</v>
      </c>
      <c r="J107" s="17">
        <v>27000</v>
      </c>
      <c r="K107" s="17">
        <v>10000</v>
      </c>
      <c r="L107" s="17">
        <v>17000</v>
      </c>
      <c r="M107" s="17">
        <v>0</v>
      </c>
      <c r="N107" s="12">
        <v>17000</v>
      </c>
      <c r="O107" s="18">
        <f t="shared" si="1"/>
        <v>4714880</v>
      </c>
    </row>
    <row r="108" spans="1:15">
      <c r="A108" s="15" t="s">
        <v>365</v>
      </c>
      <c r="B108" s="16" t="s">
        <v>382</v>
      </c>
      <c r="C108" s="16" t="s">
        <v>132</v>
      </c>
      <c r="D108" s="16" t="s">
        <v>575</v>
      </c>
      <c r="E108" s="17">
        <v>2000</v>
      </c>
      <c r="F108" s="17">
        <v>2000</v>
      </c>
      <c r="G108" s="17">
        <v>2000</v>
      </c>
      <c r="H108" s="17">
        <v>2000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2">
        <v>0</v>
      </c>
      <c r="O108" s="18">
        <f t="shared" si="1"/>
        <v>8000</v>
      </c>
    </row>
    <row r="109" spans="1:15">
      <c r="A109" s="15" t="s">
        <v>381</v>
      </c>
      <c r="B109" s="16" t="s">
        <v>501</v>
      </c>
      <c r="C109" s="16" t="s">
        <v>47</v>
      </c>
      <c r="D109" s="16" t="s">
        <v>498</v>
      </c>
      <c r="E109" s="17">
        <v>17000</v>
      </c>
      <c r="F109" s="17">
        <v>48500</v>
      </c>
      <c r="G109" s="17">
        <v>17000</v>
      </c>
      <c r="H109" s="17">
        <v>32000</v>
      </c>
      <c r="I109" s="17">
        <v>17000</v>
      </c>
      <c r="J109" s="17">
        <v>32000</v>
      </c>
      <c r="K109" s="17">
        <v>15000</v>
      </c>
      <c r="L109" s="17">
        <v>30000</v>
      </c>
      <c r="M109" s="17">
        <v>15000</v>
      </c>
      <c r="N109" s="12">
        <v>30000</v>
      </c>
      <c r="O109" s="18">
        <f t="shared" si="1"/>
        <v>253500</v>
      </c>
    </row>
    <row r="110" spans="1:15">
      <c r="A110" s="15" t="s">
        <v>381</v>
      </c>
      <c r="B110" s="16" t="s">
        <v>382</v>
      </c>
      <c r="C110" s="16" t="s">
        <v>132</v>
      </c>
      <c r="D110" s="16" t="s">
        <v>555</v>
      </c>
      <c r="E110" s="17">
        <v>0</v>
      </c>
      <c r="F110" s="17">
        <v>5000</v>
      </c>
      <c r="G110" s="17">
        <v>723000</v>
      </c>
      <c r="H110" s="17">
        <v>5000</v>
      </c>
      <c r="I110" s="17">
        <v>0</v>
      </c>
      <c r="J110" s="17">
        <v>5000</v>
      </c>
      <c r="K110" s="17">
        <v>0</v>
      </c>
      <c r="L110" s="17">
        <v>5000</v>
      </c>
      <c r="M110" s="17">
        <v>0</v>
      </c>
      <c r="N110" s="12">
        <v>5000</v>
      </c>
      <c r="O110" s="18">
        <f t="shared" si="1"/>
        <v>748000</v>
      </c>
    </row>
    <row r="111" spans="1:15">
      <c r="A111" s="15" t="s">
        <v>381</v>
      </c>
      <c r="B111" s="16" t="s">
        <v>81</v>
      </c>
      <c r="C111" s="16" t="s">
        <v>80</v>
      </c>
      <c r="D111" s="16" t="s">
        <v>392</v>
      </c>
      <c r="E111" s="17">
        <v>3000</v>
      </c>
      <c r="F111" s="17">
        <v>4300</v>
      </c>
      <c r="G111" s="17">
        <v>20000</v>
      </c>
      <c r="H111" s="17">
        <v>4300</v>
      </c>
      <c r="I111" s="17">
        <v>3000</v>
      </c>
      <c r="J111" s="17">
        <v>4300</v>
      </c>
      <c r="K111" s="17">
        <v>0</v>
      </c>
      <c r="L111" s="17">
        <v>0</v>
      </c>
      <c r="M111" s="17">
        <v>0</v>
      </c>
      <c r="N111" s="12">
        <v>0</v>
      </c>
      <c r="O111" s="18">
        <f t="shared" si="1"/>
        <v>38900</v>
      </c>
    </row>
    <row r="112" spans="1:15">
      <c r="A112" s="15" t="s">
        <v>336</v>
      </c>
      <c r="B112" s="16" t="s">
        <v>58</v>
      </c>
      <c r="C112" s="16" t="s">
        <v>57</v>
      </c>
      <c r="D112" s="16" t="s">
        <v>333</v>
      </c>
      <c r="E112" s="17">
        <v>12500</v>
      </c>
      <c r="F112" s="17">
        <v>16500</v>
      </c>
      <c r="G112" s="17">
        <v>87500</v>
      </c>
      <c r="H112" s="17">
        <v>16500</v>
      </c>
      <c r="I112" s="17">
        <v>12500</v>
      </c>
      <c r="J112" s="17">
        <v>16500</v>
      </c>
      <c r="K112" s="17">
        <v>0</v>
      </c>
      <c r="L112" s="17">
        <v>30000</v>
      </c>
      <c r="M112" s="17">
        <v>0</v>
      </c>
      <c r="N112" s="12">
        <v>0</v>
      </c>
      <c r="O112" s="18">
        <f t="shared" si="1"/>
        <v>192000</v>
      </c>
    </row>
    <row r="113" spans="1:15">
      <c r="A113" s="15" t="s">
        <v>336</v>
      </c>
      <c r="B113" s="16" t="s">
        <v>58</v>
      </c>
      <c r="C113" s="16" t="s">
        <v>57</v>
      </c>
      <c r="D113" s="16" t="s">
        <v>468</v>
      </c>
      <c r="E113" s="17">
        <v>9000</v>
      </c>
      <c r="F113" s="17">
        <v>9000</v>
      </c>
      <c r="G113" s="17">
        <v>299500</v>
      </c>
      <c r="H113" s="17">
        <v>9000</v>
      </c>
      <c r="I113" s="17">
        <v>9000</v>
      </c>
      <c r="J113" s="17">
        <v>7000</v>
      </c>
      <c r="K113" s="17">
        <v>0</v>
      </c>
      <c r="L113" s="17">
        <v>0</v>
      </c>
      <c r="M113" s="17">
        <v>0</v>
      </c>
      <c r="N113" s="12">
        <v>36000</v>
      </c>
      <c r="O113" s="18">
        <f t="shared" si="1"/>
        <v>378500</v>
      </c>
    </row>
    <row r="114" spans="1:15">
      <c r="A114" s="15" t="s">
        <v>336</v>
      </c>
      <c r="B114" s="16" t="s">
        <v>58</v>
      </c>
      <c r="C114" s="16" t="s">
        <v>57</v>
      </c>
      <c r="D114" s="16" t="s">
        <v>542</v>
      </c>
      <c r="E114" s="17">
        <v>3000</v>
      </c>
      <c r="F114" s="17">
        <v>4300</v>
      </c>
      <c r="G114" s="17">
        <v>25500</v>
      </c>
      <c r="H114" s="17">
        <v>4300</v>
      </c>
      <c r="I114" s="17">
        <v>3000</v>
      </c>
      <c r="J114" s="17">
        <v>4300</v>
      </c>
      <c r="K114" s="17">
        <v>0</v>
      </c>
      <c r="L114" s="17">
        <v>0</v>
      </c>
      <c r="M114" s="17">
        <v>0</v>
      </c>
      <c r="N114" s="12">
        <v>0</v>
      </c>
      <c r="O114" s="18">
        <f t="shared" si="1"/>
        <v>44400</v>
      </c>
    </row>
    <row r="115" spans="1:15">
      <c r="A115" s="15" t="s">
        <v>336</v>
      </c>
      <c r="B115" s="16" t="s">
        <v>58</v>
      </c>
      <c r="C115" s="16" t="s">
        <v>57</v>
      </c>
      <c r="D115" s="16" t="s">
        <v>594</v>
      </c>
      <c r="E115" s="17">
        <v>28000</v>
      </c>
      <c r="F115" s="17">
        <v>13000</v>
      </c>
      <c r="G115" s="17">
        <v>28000</v>
      </c>
      <c r="H115" s="17">
        <v>13000</v>
      </c>
      <c r="I115" s="17">
        <v>8000</v>
      </c>
      <c r="J115" s="17">
        <v>13000</v>
      </c>
      <c r="K115" s="17">
        <v>0</v>
      </c>
      <c r="L115" s="17">
        <v>0</v>
      </c>
      <c r="M115" s="17">
        <v>0</v>
      </c>
      <c r="N115" s="12">
        <v>0</v>
      </c>
      <c r="O115" s="18">
        <f t="shared" si="1"/>
        <v>103000</v>
      </c>
    </row>
    <row r="116" spans="1:15">
      <c r="A116" s="15" t="s">
        <v>549</v>
      </c>
      <c r="B116" s="16" t="s">
        <v>133</v>
      </c>
      <c r="C116" s="16" t="s">
        <v>132</v>
      </c>
      <c r="D116" s="16" t="s">
        <v>546</v>
      </c>
      <c r="E116" s="17">
        <v>21500</v>
      </c>
      <c r="F116" s="17">
        <v>21500</v>
      </c>
      <c r="G116" s="17">
        <v>411123</v>
      </c>
      <c r="H116" s="17">
        <v>21500</v>
      </c>
      <c r="I116" s="17">
        <v>21500</v>
      </c>
      <c r="J116" s="17">
        <v>21500</v>
      </c>
      <c r="K116" s="17">
        <v>16000</v>
      </c>
      <c r="L116" s="17">
        <v>0</v>
      </c>
      <c r="M116" s="17">
        <v>0</v>
      </c>
      <c r="N116" s="12">
        <v>0</v>
      </c>
      <c r="O116" s="18">
        <f t="shared" si="1"/>
        <v>534623</v>
      </c>
    </row>
    <row r="117" spans="1:15">
      <c r="A117" s="15" t="s">
        <v>549</v>
      </c>
      <c r="B117" s="16" t="s">
        <v>133</v>
      </c>
      <c r="C117" s="16" t="s">
        <v>132</v>
      </c>
      <c r="D117" s="16" t="s">
        <v>550</v>
      </c>
      <c r="E117" s="17">
        <v>4500</v>
      </c>
      <c r="F117" s="17">
        <v>4500</v>
      </c>
      <c r="G117" s="17">
        <v>156500</v>
      </c>
      <c r="H117" s="17">
        <v>4500</v>
      </c>
      <c r="I117" s="17">
        <v>4500</v>
      </c>
      <c r="J117" s="17">
        <v>2000</v>
      </c>
      <c r="K117" s="17">
        <v>0</v>
      </c>
      <c r="L117" s="17">
        <v>30000</v>
      </c>
      <c r="M117" s="17">
        <v>0</v>
      </c>
      <c r="N117" s="12">
        <v>0</v>
      </c>
      <c r="O117" s="18">
        <f t="shared" si="1"/>
        <v>206500</v>
      </c>
    </row>
    <row r="118" spans="1:15">
      <c r="A118" s="15" t="s">
        <v>549</v>
      </c>
      <c r="B118" s="16" t="s">
        <v>133</v>
      </c>
      <c r="C118" s="16" t="s">
        <v>132</v>
      </c>
      <c r="D118" s="16" t="s">
        <v>553</v>
      </c>
      <c r="E118" s="17">
        <v>0</v>
      </c>
      <c r="F118" s="17">
        <v>76500</v>
      </c>
      <c r="G118" s="17">
        <v>0</v>
      </c>
      <c r="H118" s="17">
        <v>2000</v>
      </c>
      <c r="I118" s="17">
        <v>0</v>
      </c>
      <c r="J118" s="17">
        <v>2000</v>
      </c>
      <c r="K118" s="17">
        <v>0</v>
      </c>
      <c r="L118" s="17">
        <v>2000</v>
      </c>
      <c r="M118" s="17">
        <v>0</v>
      </c>
      <c r="N118" s="12">
        <v>2000</v>
      </c>
      <c r="O118" s="18">
        <f t="shared" si="1"/>
        <v>84500</v>
      </c>
    </row>
    <row r="119" spans="1:15">
      <c r="A119" s="15" t="s">
        <v>165</v>
      </c>
      <c r="B119" s="16" t="s">
        <v>149</v>
      </c>
      <c r="C119" s="16" t="s">
        <v>57</v>
      </c>
      <c r="D119" s="16" t="s">
        <v>162</v>
      </c>
      <c r="E119" s="17">
        <v>7500</v>
      </c>
      <c r="F119" s="17">
        <v>7500</v>
      </c>
      <c r="G119" s="17">
        <v>102500</v>
      </c>
      <c r="H119" s="17">
        <v>7500</v>
      </c>
      <c r="I119" s="17">
        <v>7500</v>
      </c>
      <c r="J119" s="17">
        <v>7500</v>
      </c>
      <c r="K119" s="17">
        <v>2500</v>
      </c>
      <c r="L119" s="17">
        <v>11000</v>
      </c>
      <c r="M119" s="17">
        <v>0</v>
      </c>
      <c r="N119" s="12">
        <v>0</v>
      </c>
      <c r="O119" s="18">
        <f t="shared" si="1"/>
        <v>153500</v>
      </c>
    </row>
    <row r="120" spans="1:15">
      <c r="A120" s="15" t="s">
        <v>64</v>
      </c>
      <c r="B120" s="16" t="s">
        <v>66</v>
      </c>
      <c r="C120" s="16" t="s">
        <v>65</v>
      </c>
      <c r="D120" s="16" t="s">
        <v>59</v>
      </c>
      <c r="E120" s="17">
        <v>34000</v>
      </c>
      <c r="F120" s="17">
        <v>34000</v>
      </c>
      <c r="G120" s="17">
        <v>34000</v>
      </c>
      <c r="H120" s="17">
        <v>34000</v>
      </c>
      <c r="I120" s="17">
        <v>264000</v>
      </c>
      <c r="J120" s="17">
        <v>34000</v>
      </c>
      <c r="K120" s="17">
        <v>34000</v>
      </c>
      <c r="L120" s="17">
        <v>0</v>
      </c>
      <c r="M120" s="17">
        <v>0</v>
      </c>
      <c r="N120" s="12">
        <v>0</v>
      </c>
      <c r="O120" s="18">
        <f t="shared" si="1"/>
        <v>468000</v>
      </c>
    </row>
    <row r="121" spans="1:15">
      <c r="A121" s="15" t="s">
        <v>64</v>
      </c>
      <c r="B121" s="16" t="s">
        <v>66</v>
      </c>
      <c r="C121" s="16" t="s">
        <v>65</v>
      </c>
      <c r="D121" s="16" t="s">
        <v>243</v>
      </c>
      <c r="E121" s="17">
        <v>3200</v>
      </c>
      <c r="F121" s="17">
        <v>2000</v>
      </c>
      <c r="G121" s="17">
        <v>744000</v>
      </c>
      <c r="H121" s="17">
        <v>3200</v>
      </c>
      <c r="I121" s="17">
        <v>72000</v>
      </c>
      <c r="J121" s="17">
        <v>2000</v>
      </c>
      <c r="K121" s="17">
        <v>1200</v>
      </c>
      <c r="L121" s="17">
        <v>0</v>
      </c>
      <c r="M121" s="17">
        <v>0</v>
      </c>
      <c r="N121" s="12">
        <v>71200</v>
      </c>
      <c r="O121" s="18">
        <f t="shared" si="1"/>
        <v>898800</v>
      </c>
    </row>
    <row r="122" spans="1:15">
      <c r="A122" s="15" t="s">
        <v>64</v>
      </c>
      <c r="B122" s="16" t="s">
        <v>66</v>
      </c>
      <c r="C122" s="16" t="s">
        <v>65</v>
      </c>
      <c r="D122" s="16" t="s">
        <v>471</v>
      </c>
      <c r="E122" s="17">
        <v>36000</v>
      </c>
      <c r="F122" s="17">
        <v>36000</v>
      </c>
      <c r="G122" s="17">
        <v>36000</v>
      </c>
      <c r="H122" s="17">
        <v>36000</v>
      </c>
      <c r="I122" s="17">
        <v>36000</v>
      </c>
      <c r="J122" s="17">
        <v>36000</v>
      </c>
      <c r="K122" s="17">
        <v>36000</v>
      </c>
      <c r="L122" s="17">
        <v>0</v>
      </c>
      <c r="M122" s="17">
        <v>0</v>
      </c>
      <c r="N122" s="12">
        <v>0</v>
      </c>
      <c r="O122" s="18">
        <f t="shared" si="1"/>
        <v>252000</v>
      </c>
    </row>
    <row r="123" spans="1:15">
      <c r="A123" s="15" t="s">
        <v>64</v>
      </c>
      <c r="B123" s="16" t="s">
        <v>66</v>
      </c>
      <c r="C123" s="16" t="s">
        <v>65</v>
      </c>
      <c r="D123" s="16" t="s">
        <v>481</v>
      </c>
      <c r="E123" s="17">
        <v>18000</v>
      </c>
      <c r="F123" s="17">
        <v>18000</v>
      </c>
      <c r="G123" s="17">
        <v>18000</v>
      </c>
      <c r="H123" s="17">
        <v>18000</v>
      </c>
      <c r="I123" s="17">
        <v>18000</v>
      </c>
      <c r="J123" s="17">
        <v>18000</v>
      </c>
      <c r="K123" s="17">
        <v>0</v>
      </c>
      <c r="L123" s="17">
        <v>0</v>
      </c>
      <c r="M123" s="17">
        <v>0</v>
      </c>
      <c r="N123" s="12">
        <v>0</v>
      </c>
      <c r="O123" s="18">
        <f t="shared" si="1"/>
        <v>108000</v>
      </c>
    </row>
    <row r="124" spans="1:15">
      <c r="A124" s="15" t="s">
        <v>64</v>
      </c>
      <c r="B124" s="16" t="s">
        <v>66</v>
      </c>
      <c r="C124" s="16" t="s">
        <v>65</v>
      </c>
      <c r="D124" s="16" t="s">
        <v>491</v>
      </c>
      <c r="E124" s="17">
        <v>38000</v>
      </c>
      <c r="F124" s="17">
        <v>38000</v>
      </c>
      <c r="G124" s="17">
        <v>38000</v>
      </c>
      <c r="H124" s="17">
        <v>38000</v>
      </c>
      <c r="I124" s="17">
        <v>38000</v>
      </c>
      <c r="J124" s="17">
        <v>25000</v>
      </c>
      <c r="K124" s="17">
        <v>0</v>
      </c>
      <c r="L124" s="17">
        <v>0</v>
      </c>
      <c r="M124" s="17">
        <v>0</v>
      </c>
      <c r="N124" s="12">
        <v>0</v>
      </c>
      <c r="O124" s="18">
        <f t="shared" si="1"/>
        <v>215000</v>
      </c>
    </row>
    <row r="125" spans="1:15">
      <c r="A125" s="15" t="s">
        <v>64</v>
      </c>
      <c r="B125" s="16" t="s">
        <v>66</v>
      </c>
      <c r="C125" s="16" t="s">
        <v>65</v>
      </c>
      <c r="D125" s="16" t="s">
        <v>563</v>
      </c>
      <c r="E125" s="17">
        <v>24000</v>
      </c>
      <c r="F125" s="17">
        <v>24000</v>
      </c>
      <c r="G125" s="17">
        <v>24000</v>
      </c>
      <c r="H125" s="17">
        <v>24000</v>
      </c>
      <c r="I125" s="17">
        <v>24000</v>
      </c>
      <c r="J125" s="17">
        <v>24000</v>
      </c>
      <c r="K125" s="17">
        <v>24000</v>
      </c>
      <c r="L125" s="17">
        <v>0</v>
      </c>
      <c r="M125" s="17">
        <v>0</v>
      </c>
      <c r="N125" s="12">
        <v>0</v>
      </c>
      <c r="O125" s="18">
        <f t="shared" si="1"/>
        <v>168000</v>
      </c>
    </row>
    <row r="126" spans="1:15">
      <c r="A126" s="19" t="s">
        <v>64</v>
      </c>
      <c r="B126" s="11" t="s">
        <v>66</v>
      </c>
      <c r="C126" s="11" t="s">
        <v>65</v>
      </c>
      <c r="D126" s="11" t="s">
        <v>597</v>
      </c>
      <c r="E126" s="13">
        <v>8000</v>
      </c>
      <c r="F126" s="13">
        <v>8000</v>
      </c>
      <c r="G126" s="13">
        <v>8000</v>
      </c>
      <c r="H126" s="13">
        <v>8000</v>
      </c>
      <c r="I126" s="13">
        <v>8000</v>
      </c>
      <c r="J126" s="13">
        <v>8000</v>
      </c>
      <c r="K126" s="13">
        <v>0</v>
      </c>
      <c r="L126" s="13">
        <v>0</v>
      </c>
      <c r="M126" s="13">
        <v>0</v>
      </c>
      <c r="N126" s="14">
        <v>0</v>
      </c>
      <c r="O126" s="20">
        <f t="shared" si="1"/>
        <v>48000</v>
      </c>
    </row>
    <row r="127" spans="1:15" ht="15.75" thickBot="1">
      <c r="A127" s="21" t="s">
        <v>639</v>
      </c>
      <c r="B127" s="22"/>
      <c r="C127" s="22"/>
      <c r="D127" s="22"/>
      <c r="E127" s="23">
        <f t="shared" ref="E127:O127" si="2">SUM(E2:E126)</f>
        <v>4157050</v>
      </c>
      <c r="F127" s="23">
        <f t="shared" si="2"/>
        <v>10973530</v>
      </c>
      <c r="G127" s="23">
        <f t="shared" si="2"/>
        <v>62653032</v>
      </c>
      <c r="H127" s="23">
        <f t="shared" si="2"/>
        <v>4566905</v>
      </c>
      <c r="I127" s="23">
        <f t="shared" si="2"/>
        <v>4945840</v>
      </c>
      <c r="J127" s="23">
        <f t="shared" si="2"/>
        <v>3119305</v>
      </c>
      <c r="K127" s="23">
        <f t="shared" si="2"/>
        <v>2039340</v>
      </c>
      <c r="L127" s="23">
        <f t="shared" si="2"/>
        <v>1530725</v>
      </c>
      <c r="M127" s="23">
        <f t="shared" si="2"/>
        <v>1159140</v>
      </c>
      <c r="N127" s="24">
        <f t="shared" si="2"/>
        <v>883205</v>
      </c>
      <c r="O127" s="25">
        <f t="shared" si="2"/>
        <v>96028072</v>
      </c>
    </row>
  </sheetData>
  <autoFilter ref="A1:O127" xr:uid="{421B37BF-065F-485B-8E73-A09AF836FEDC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DC2A0-CF42-42D6-9C6D-EAADE21D000E}">
  <dimension ref="A3:G648"/>
  <sheetViews>
    <sheetView showGridLines="0" workbookViewId="0">
      <selection activeCell="J10" sqref="J10"/>
    </sheetView>
  </sheetViews>
  <sheetFormatPr defaultRowHeight="15"/>
  <cols>
    <col min="1" max="1" width="50.42578125" bestFit="1" customWidth="1"/>
    <col min="2" max="2" width="42.28515625" bestFit="1" customWidth="1"/>
    <col min="3" max="3" width="24.28515625" bestFit="1" customWidth="1"/>
    <col min="4" max="4" width="17.42578125" style="7" bestFit="1" customWidth="1"/>
    <col min="5" max="5" width="17.42578125" style="9" bestFit="1" customWidth="1"/>
    <col min="6" max="6" width="27.5703125" bestFit="1" customWidth="1"/>
    <col min="7" max="7" width="18.5703125" bestFit="1" customWidth="1"/>
  </cols>
  <sheetData>
    <row r="3" spans="1:7">
      <c r="A3" s="5" t="s">
        <v>24</v>
      </c>
      <c r="B3" s="5" t="s">
        <v>0</v>
      </c>
      <c r="C3" s="5" t="s">
        <v>1</v>
      </c>
      <c r="D3" s="5" t="s">
        <v>3</v>
      </c>
      <c r="E3" s="6" t="s">
        <v>9</v>
      </c>
      <c r="F3" t="s">
        <v>607</v>
      </c>
      <c r="G3" t="s">
        <v>640</v>
      </c>
    </row>
    <row r="4" spans="1:7">
      <c r="A4" t="s">
        <v>57</v>
      </c>
      <c r="D4"/>
      <c r="E4"/>
      <c r="F4" s="9">
        <v>88438</v>
      </c>
      <c r="G4" s="9">
        <v>46101702</v>
      </c>
    </row>
    <row r="5" spans="1:7">
      <c r="A5" t="s">
        <v>47</v>
      </c>
      <c r="D5"/>
      <c r="E5"/>
      <c r="F5" s="9">
        <v>34627</v>
      </c>
      <c r="G5" s="9">
        <v>20460867</v>
      </c>
    </row>
    <row r="6" spans="1:7">
      <c r="A6" t="s">
        <v>80</v>
      </c>
      <c r="D6"/>
      <c r="E6"/>
      <c r="F6" s="9">
        <v>19414</v>
      </c>
      <c r="G6" s="9">
        <v>6260150</v>
      </c>
    </row>
    <row r="7" spans="1:7">
      <c r="A7" t="s">
        <v>65</v>
      </c>
      <c r="D7"/>
      <c r="E7"/>
      <c r="F7" s="9">
        <v>36634</v>
      </c>
      <c r="G7" s="9">
        <v>2301800</v>
      </c>
    </row>
    <row r="8" spans="1:7">
      <c r="A8" t="s">
        <v>592</v>
      </c>
      <c r="D8"/>
      <c r="E8"/>
      <c r="F8" s="9">
        <v>3715</v>
      </c>
      <c r="G8" s="9">
        <v>5693080</v>
      </c>
    </row>
    <row r="9" spans="1:7">
      <c r="A9" t="s">
        <v>132</v>
      </c>
      <c r="D9"/>
      <c r="E9"/>
      <c r="F9" s="9">
        <v>9479</v>
      </c>
      <c r="G9" s="9">
        <v>2603023</v>
      </c>
    </row>
    <row r="10" spans="1:7">
      <c r="A10" t="s">
        <v>273</v>
      </c>
      <c r="D10"/>
      <c r="E10"/>
      <c r="F10" s="9">
        <v>3435</v>
      </c>
      <c r="G10" s="9">
        <v>2218250</v>
      </c>
    </row>
    <row r="11" spans="1:7">
      <c r="A11" t="s">
        <v>140</v>
      </c>
      <c r="D11"/>
      <c r="E11"/>
      <c r="F11" s="9">
        <v>15922</v>
      </c>
      <c r="G11" s="9">
        <v>10389200</v>
      </c>
    </row>
    <row r="12" spans="1:7">
      <c r="A12" t="s">
        <v>608</v>
      </c>
      <c r="D12"/>
      <c r="E12"/>
      <c r="F12" s="9"/>
      <c r="G12" s="9">
        <v>0</v>
      </c>
    </row>
    <row r="13" spans="1:7">
      <c r="A13" s="7" t="s">
        <v>606</v>
      </c>
      <c r="B13" s="7"/>
      <c r="C13" s="7"/>
      <c r="E13" s="7"/>
      <c r="F13" s="9">
        <v>211664</v>
      </c>
      <c r="G13" s="9">
        <v>96028072</v>
      </c>
    </row>
    <row r="14" spans="1:7">
      <c r="D14"/>
      <c r="E14"/>
    </row>
    <row r="15" spans="1:7">
      <c r="D15"/>
      <c r="E15"/>
    </row>
    <row r="16" spans="1:7">
      <c r="D16"/>
      <c r="E16"/>
    </row>
    <row r="17" spans="4:5">
      <c r="D17"/>
      <c r="E17"/>
    </row>
    <row r="18" spans="4:5">
      <c r="D18"/>
      <c r="E18"/>
    </row>
    <row r="19" spans="4:5">
      <c r="D19"/>
      <c r="E19"/>
    </row>
    <row r="20" spans="4:5">
      <c r="D20"/>
      <c r="E20"/>
    </row>
    <row r="21" spans="4:5">
      <c r="D21"/>
      <c r="E21"/>
    </row>
    <row r="22" spans="4:5">
      <c r="D22"/>
      <c r="E22"/>
    </row>
    <row r="23" spans="4:5">
      <c r="D23"/>
      <c r="E23"/>
    </row>
    <row r="24" spans="4:5">
      <c r="D24"/>
      <c r="E24"/>
    </row>
    <row r="25" spans="4:5">
      <c r="D25"/>
      <c r="E25"/>
    </row>
    <row r="26" spans="4:5">
      <c r="D26"/>
      <c r="E26"/>
    </row>
    <row r="27" spans="4:5">
      <c r="D27"/>
      <c r="E27"/>
    </row>
    <row r="28" spans="4:5">
      <c r="D28"/>
      <c r="E28"/>
    </row>
    <row r="29" spans="4:5">
      <c r="D29"/>
      <c r="E29"/>
    </row>
    <row r="30" spans="4:5">
      <c r="D30"/>
      <c r="E30"/>
    </row>
    <row r="31" spans="4:5">
      <c r="D31"/>
      <c r="E31"/>
    </row>
    <row r="32" spans="4:5">
      <c r="D32"/>
      <c r="E32"/>
    </row>
    <row r="33" spans="4:5">
      <c r="D33"/>
      <c r="E33"/>
    </row>
    <row r="34" spans="4:5">
      <c r="D34"/>
      <c r="E34"/>
    </row>
    <row r="35" spans="4:5">
      <c r="D35"/>
      <c r="E35"/>
    </row>
    <row r="36" spans="4:5">
      <c r="D36"/>
      <c r="E36"/>
    </row>
    <row r="37" spans="4:5">
      <c r="D37"/>
      <c r="E37"/>
    </row>
    <row r="38" spans="4:5">
      <c r="D38"/>
      <c r="E38"/>
    </row>
    <row r="39" spans="4:5">
      <c r="D39"/>
      <c r="E39"/>
    </row>
    <row r="40" spans="4:5">
      <c r="D40"/>
      <c r="E40"/>
    </row>
    <row r="41" spans="4:5">
      <c r="D41"/>
      <c r="E41"/>
    </row>
    <row r="42" spans="4:5">
      <c r="D42"/>
      <c r="E42"/>
    </row>
    <row r="43" spans="4:5">
      <c r="D43"/>
      <c r="E43"/>
    </row>
    <row r="44" spans="4:5">
      <c r="D44"/>
      <c r="E44"/>
    </row>
    <row r="45" spans="4:5">
      <c r="D45"/>
      <c r="E45"/>
    </row>
    <row r="46" spans="4:5">
      <c r="D46"/>
      <c r="E46"/>
    </row>
    <row r="47" spans="4:5">
      <c r="D47"/>
      <c r="E47"/>
    </row>
    <row r="48" spans="4:5">
      <c r="D48"/>
      <c r="E48"/>
    </row>
    <row r="49" spans="4:5">
      <c r="D49"/>
      <c r="E49"/>
    </row>
    <row r="50" spans="4:5">
      <c r="D50"/>
      <c r="E50"/>
    </row>
    <row r="51" spans="4:5">
      <c r="D51"/>
      <c r="E51"/>
    </row>
    <row r="52" spans="4:5">
      <c r="D52"/>
      <c r="E52"/>
    </row>
    <row r="53" spans="4:5">
      <c r="D53"/>
      <c r="E53"/>
    </row>
    <row r="54" spans="4:5">
      <c r="D54"/>
      <c r="E54"/>
    </row>
    <row r="55" spans="4:5">
      <c r="D55"/>
      <c r="E55"/>
    </row>
    <row r="56" spans="4:5">
      <c r="D56"/>
      <c r="E56"/>
    </row>
    <row r="57" spans="4:5">
      <c r="D57"/>
      <c r="E57"/>
    </row>
    <row r="58" spans="4:5">
      <c r="D58"/>
      <c r="E58"/>
    </row>
    <row r="59" spans="4:5">
      <c r="D59"/>
      <c r="E59"/>
    </row>
    <row r="60" spans="4:5">
      <c r="D60"/>
      <c r="E60"/>
    </row>
    <row r="61" spans="4:5">
      <c r="D61"/>
      <c r="E61"/>
    </row>
    <row r="62" spans="4:5">
      <c r="D62"/>
      <c r="E62"/>
    </row>
    <row r="63" spans="4:5">
      <c r="D63"/>
      <c r="E63"/>
    </row>
    <row r="64" spans="4:5">
      <c r="D64"/>
      <c r="E64"/>
    </row>
    <row r="65" spans="4:5">
      <c r="D65"/>
      <c r="E65"/>
    </row>
    <row r="66" spans="4:5">
      <c r="D66"/>
      <c r="E66"/>
    </row>
    <row r="67" spans="4:5">
      <c r="D67"/>
      <c r="E67"/>
    </row>
    <row r="68" spans="4:5">
      <c r="D68"/>
      <c r="E68"/>
    </row>
    <row r="69" spans="4:5">
      <c r="D69"/>
      <c r="E69"/>
    </row>
    <row r="70" spans="4:5">
      <c r="D70"/>
      <c r="E70"/>
    </row>
    <row r="71" spans="4:5">
      <c r="D71"/>
      <c r="E71"/>
    </row>
    <row r="72" spans="4:5">
      <c r="D72"/>
      <c r="E72"/>
    </row>
    <row r="73" spans="4:5">
      <c r="D73"/>
      <c r="E73"/>
    </row>
    <row r="74" spans="4:5">
      <c r="D74"/>
      <c r="E74"/>
    </row>
    <row r="75" spans="4:5">
      <c r="D75"/>
      <c r="E75"/>
    </row>
    <row r="76" spans="4:5">
      <c r="D76"/>
      <c r="E76"/>
    </row>
    <row r="77" spans="4:5">
      <c r="D77"/>
      <c r="E77"/>
    </row>
    <row r="78" spans="4:5">
      <c r="D78"/>
      <c r="E78"/>
    </row>
    <row r="79" spans="4:5">
      <c r="D79"/>
      <c r="E79"/>
    </row>
    <row r="80" spans="4:5">
      <c r="D80"/>
      <c r="E80"/>
    </row>
    <row r="81" spans="4:5">
      <c r="D81"/>
      <c r="E81"/>
    </row>
    <row r="82" spans="4:5">
      <c r="D82"/>
      <c r="E82"/>
    </row>
    <row r="83" spans="4:5">
      <c r="D83"/>
      <c r="E83"/>
    </row>
    <row r="84" spans="4:5">
      <c r="D84"/>
      <c r="E84"/>
    </row>
    <row r="85" spans="4:5">
      <c r="D85"/>
      <c r="E85"/>
    </row>
    <row r="86" spans="4:5">
      <c r="D86"/>
      <c r="E86"/>
    </row>
    <row r="87" spans="4:5">
      <c r="D87"/>
      <c r="E87"/>
    </row>
    <row r="88" spans="4:5">
      <c r="D88"/>
      <c r="E88"/>
    </row>
    <row r="89" spans="4:5">
      <c r="D89"/>
      <c r="E89"/>
    </row>
    <row r="90" spans="4:5">
      <c r="D90"/>
      <c r="E90"/>
    </row>
    <row r="91" spans="4:5">
      <c r="D91"/>
      <c r="E91"/>
    </row>
    <row r="92" spans="4:5">
      <c r="D92"/>
      <c r="E92"/>
    </row>
    <row r="93" spans="4:5">
      <c r="D93"/>
      <c r="E93"/>
    </row>
    <row r="94" spans="4:5">
      <c r="D94"/>
      <c r="E94"/>
    </row>
    <row r="95" spans="4:5">
      <c r="D95"/>
      <c r="E95"/>
    </row>
    <row r="96" spans="4:5">
      <c r="D96"/>
      <c r="E96"/>
    </row>
    <row r="97" spans="4:5">
      <c r="D97"/>
      <c r="E97"/>
    </row>
    <row r="98" spans="4:5">
      <c r="D98"/>
      <c r="E98"/>
    </row>
    <row r="99" spans="4:5">
      <c r="D99"/>
      <c r="E99"/>
    </row>
    <row r="100" spans="4:5">
      <c r="D100"/>
      <c r="E100"/>
    </row>
    <row r="101" spans="4:5">
      <c r="D101"/>
      <c r="E101"/>
    </row>
    <row r="102" spans="4:5">
      <c r="D102"/>
      <c r="E102"/>
    </row>
    <row r="103" spans="4:5">
      <c r="D103"/>
      <c r="E103"/>
    </row>
    <row r="104" spans="4:5">
      <c r="D104"/>
      <c r="E104"/>
    </row>
    <row r="105" spans="4:5">
      <c r="D105"/>
      <c r="E105"/>
    </row>
    <row r="106" spans="4:5">
      <c r="D106"/>
      <c r="E106"/>
    </row>
    <row r="107" spans="4:5">
      <c r="D107"/>
      <c r="E107"/>
    </row>
    <row r="108" spans="4:5">
      <c r="D108"/>
      <c r="E108"/>
    </row>
    <row r="109" spans="4:5">
      <c r="D109"/>
      <c r="E109"/>
    </row>
    <row r="110" spans="4:5">
      <c r="D110"/>
      <c r="E110"/>
    </row>
    <row r="111" spans="4:5">
      <c r="D111"/>
      <c r="E111"/>
    </row>
    <row r="112" spans="4:5">
      <c r="D112"/>
      <c r="E112"/>
    </row>
    <row r="113" spans="4:5">
      <c r="D113"/>
      <c r="E113"/>
    </row>
    <row r="114" spans="4:5">
      <c r="D114"/>
      <c r="E114"/>
    </row>
    <row r="115" spans="4:5">
      <c r="D115"/>
      <c r="E115"/>
    </row>
    <row r="116" spans="4:5">
      <c r="D116"/>
      <c r="E116"/>
    </row>
    <row r="117" spans="4:5">
      <c r="D117"/>
      <c r="E117"/>
    </row>
    <row r="118" spans="4:5">
      <c r="D118"/>
      <c r="E118"/>
    </row>
    <row r="119" spans="4:5">
      <c r="D119"/>
      <c r="E119"/>
    </row>
    <row r="120" spans="4:5">
      <c r="D120"/>
      <c r="E120"/>
    </row>
    <row r="121" spans="4:5">
      <c r="D121"/>
      <c r="E121"/>
    </row>
    <row r="122" spans="4:5">
      <c r="D122"/>
      <c r="E122"/>
    </row>
    <row r="123" spans="4:5">
      <c r="D123"/>
      <c r="E123"/>
    </row>
    <row r="124" spans="4:5">
      <c r="D124"/>
      <c r="E124"/>
    </row>
    <row r="125" spans="4:5">
      <c r="D125"/>
      <c r="E125"/>
    </row>
    <row r="126" spans="4:5">
      <c r="D126"/>
      <c r="E126"/>
    </row>
    <row r="127" spans="4:5">
      <c r="D127"/>
      <c r="E127"/>
    </row>
    <row r="128" spans="4:5">
      <c r="D128"/>
      <c r="E128"/>
    </row>
    <row r="129" spans="4:5">
      <c r="D129"/>
      <c r="E129"/>
    </row>
    <row r="130" spans="4:5">
      <c r="D130"/>
      <c r="E130"/>
    </row>
    <row r="131" spans="4:5">
      <c r="D131"/>
      <c r="E131"/>
    </row>
    <row r="132" spans="4:5">
      <c r="D132"/>
      <c r="E132"/>
    </row>
    <row r="133" spans="4:5">
      <c r="D133"/>
      <c r="E133"/>
    </row>
    <row r="134" spans="4:5">
      <c r="D134"/>
      <c r="E134"/>
    </row>
    <row r="135" spans="4:5">
      <c r="D135"/>
      <c r="E135"/>
    </row>
    <row r="136" spans="4:5">
      <c r="D136"/>
      <c r="E136"/>
    </row>
    <row r="137" spans="4:5">
      <c r="D137"/>
      <c r="E137"/>
    </row>
    <row r="138" spans="4:5">
      <c r="D138"/>
      <c r="E138"/>
    </row>
    <row r="139" spans="4:5">
      <c r="D139"/>
      <c r="E139"/>
    </row>
    <row r="140" spans="4:5">
      <c r="D140"/>
      <c r="E140"/>
    </row>
    <row r="141" spans="4:5">
      <c r="D141"/>
      <c r="E141"/>
    </row>
    <row r="142" spans="4:5">
      <c r="D142"/>
      <c r="E142"/>
    </row>
    <row r="143" spans="4:5">
      <c r="D143"/>
      <c r="E143"/>
    </row>
    <row r="144" spans="4:5">
      <c r="D144"/>
      <c r="E144"/>
    </row>
    <row r="145" spans="4:5">
      <c r="D145"/>
      <c r="E145"/>
    </row>
    <row r="146" spans="4:5">
      <c r="D146"/>
      <c r="E146"/>
    </row>
    <row r="147" spans="4:5">
      <c r="D147"/>
      <c r="E147"/>
    </row>
    <row r="148" spans="4:5">
      <c r="D148"/>
      <c r="E148"/>
    </row>
    <row r="149" spans="4:5">
      <c r="D149"/>
      <c r="E149"/>
    </row>
    <row r="150" spans="4:5">
      <c r="D150"/>
      <c r="E150"/>
    </row>
    <row r="151" spans="4:5">
      <c r="D151"/>
      <c r="E151"/>
    </row>
    <row r="152" spans="4:5">
      <c r="D152"/>
      <c r="E152"/>
    </row>
    <row r="153" spans="4:5">
      <c r="D153"/>
      <c r="E153"/>
    </row>
    <row r="154" spans="4:5">
      <c r="D154"/>
      <c r="E154"/>
    </row>
    <row r="155" spans="4:5">
      <c r="D155"/>
      <c r="E155"/>
    </row>
    <row r="156" spans="4:5">
      <c r="D156"/>
      <c r="E156"/>
    </row>
    <row r="157" spans="4:5">
      <c r="D157"/>
      <c r="E157"/>
    </row>
    <row r="158" spans="4:5">
      <c r="D158"/>
      <c r="E158"/>
    </row>
    <row r="159" spans="4:5">
      <c r="D159"/>
      <c r="E159"/>
    </row>
    <row r="160" spans="4:5">
      <c r="D160"/>
      <c r="E160"/>
    </row>
    <row r="161" spans="4:5">
      <c r="D161"/>
      <c r="E161"/>
    </row>
    <row r="162" spans="4:5">
      <c r="D162"/>
      <c r="E162"/>
    </row>
    <row r="163" spans="4:5">
      <c r="D163"/>
      <c r="E163"/>
    </row>
    <row r="164" spans="4:5">
      <c r="D164"/>
      <c r="E164"/>
    </row>
    <row r="165" spans="4:5">
      <c r="D165"/>
      <c r="E165"/>
    </row>
    <row r="166" spans="4:5">
      <c r="D166"/>
      <c r="E166"/>
    </row>
    <row r="167" spans="4:5">
      <c r="D167"/>
      <c r="E167"/>
    </row>
    <row r="168" spans="4:5">
      <c r="D168"/>
      <c r="E168"/>
    </row>
    <row r="169" spans="4:5">
      <c r="D169"/>
      <c r="E169"/>
    </row>
    <row r="170" spans="4:5">
      <c r="D170"/>
      <c r="E170"/>
    </row>
    <row r="171" spans="4:5">
      <c r="D171"/>
      <c r="E171"/>
    </row>
    <row r="172" spans="4:5">
      <c r="D172"/>
      <c r="E172"/>
    </row>
    <row r="173" spans="4:5">
      <c r="D173"/>
      <c r="E173"/>
    </row>
    <row r="174" spans="4:5">
      <c r="D174"/>
      <c r="E174"/>
    </row>
    <row r="175" spans="4:5">
      <c r="D175"/>
      <c r="E175"/>
    </row>
    <row r="176" spans="4:5">
      <c r="D176"/>
      <c r="E176"/>
    </row>
    <row r="177" spans="4:5">
      <c r="D177"/>
      <c r="E177"/>
    </row>
    <row r="178" spans="4:5">
      <c r="D178"/>
      <c r="E178"/>
    </row>
    <row r="179" spans="4:5">
      <c r="D179"/>
      <c r="E179"/>
    </row>
    <row r="180" spans="4:5">
      <c r="D180"/>
      <c r="E180"/>
    </row>
    <row r="181" spans="4:5">
      <c r="D181"/>
      <c r="E181"/>
    </row>
    <row r="182" spans="4:5">
      <c r="D182"/>
      <c r="E182"/>
    </row>
    <row r="183" spans="4:5">
      <c r="D183"/>
      <c r="E183"/>
    </row>
    <row r="184" spans="4:5">
      <c r="D184"/>
      <c r="E184"/>
    </row>
    <row r="185" spans="4:5">
      <c r="D185"/>
      <c r="E185"/>
    </row>
    <row r="186" spans="4:5">
      <c r="D186"/>
      <c r="E186"/>
    </row>
    <row r="187" spans="4:5">
      <c r="D187"/>
      <c r="E187"/>
    </row>
    <row r="188" spans="4:5">
      <c r="D188"/>
      <c r="E188"/>
    </row>
    <row r="189" spans="4:5">
      <c r="D189"/>
      <c r="E189"/>
    </row>
    <row r="190" spans="4:5">
      <c r="D190"/>
      <c r="E190"/>
    </row>
    <row r="191" spans="4:5">
      <c r="D191"/>
      <c r="E191"/>
    </row>
    <row r="192" spans="4:5">
      <c r="D192"/>
      <c r="E192"/>
    </row>
    <row r="193" spans="4:5">
      <c r="D193"/>
      <c r="E193"/>
    </row>
    <row r="194" spans="4:5">
      <c r="D194"/>
      <c r="E194"/>
    </row>
    <row r="195" spans="4:5">
      <c r="D195"/>
      <c r="E195"/>
    </row>
    <row r="196" spans="4:5">
      <c r="D196"/>
      <c r="E196"/>
    </row>
    <row r="197" spans="4:5">
      <c r="D197"/>
      <c r="E197"/>
    </row>
    <row r="198" spans="4:5">
      <c r="D198"/>
      <c r="E198"/>
    </row>
    <row r="199" spans="4:5">
      <c r="D199"/>
      <c r="E199"/>
    </row>
    <row r="200" spans="4:5">
      <c r="D200"/>
      <c r="E200"/>
    </row>
    <row r="201" spans="4:5">
      <c r="D201"/>
      <c r="E201"/>
    </row>
    <row r="202" spans="4:5">
      <c r="D202"/>
      <c r="E202"/>
    </row>
    <row r="203" spans="4:5">
      <c r="D203"/>
      <c r="E203"/>
    </row>
    <row r="204" spans="4:5">
      <c r="D204"/>
      <c r="E204"/>
    </row>
    <row r="205" spans="4:5">
      <c r="D205"/>
      <c r="E205"/>
    </row>
    <row r="206" spans="4:5">
      <c r="D206"/>
      <c r="E206"/>
    </row>
    <row r="207" spans="4:5">
      <c r="D207"/>
      <c r="E207"/>
    </row>
    <row r="208" spans="4:5">
      <c r="D208"/>
      <c r="E208"/>
    </row>
    <row r="209" spans="4:5">
      <c r="D209"/>
      <c r="E209"/>
    </row>
    <row r="210" spans="4:5">
      <c r="D210"/>
      <c r="E210"/>
    </row>
    <row r="211" spans="4:5">
      <c r="D211"/>
      <c r="E211"/>
    </row>
    <row r="212" spans="4:5">
      <c r="D212"/>
      <c r="E212"/>
    </row>
    <row r="213" spans="4:5">
      <c r="D213"/>
      <c r="E213"/>
    </row>
    <row r="214" spans="4:5">
      <c r="D214"/>
      <c r="E214"/>
    </row>
    <row r="215" spans="4:5">
      <c r="D215"/>
      <c r="E215"/>
    </row>
    <row r="216" spans="4:5">
      <c r="D216"/>
      <c r="E216"/>
    </row>
    <row r="217" spans="4:5">
      <c r="D217"/>
      <c r="E217"/>
    </row>
    <row r="218" spans="4:5">
      <c r="D218"/>
      <c r="E218"/>
    </row>
    <row r="219" spans="4:5">
      <c r="D219"/>
      <c r="E219"/>
    </row>
    <row r="220" spans="4:5">
      <c r="D220"/>
      <c r="E220"/>
    </row>
    <row r="221" spans="4:5">
      <c r="D221"/>
      <c r="E221"/>
    </row>
    <row r="222" spans="4:5">
      <c r="D222"/>
      <c r="E222"/>
    </row>
    <row r="223" spans="4:5">
      <c r="D223"/>
      <c r="E223"/>
    </row>
    <row r="224" spans="4:5">
      <c r="D224"/>
      <c r="E224"/>
    </row>
    <row r="225" spans="4:5">
      <c r="D225"/>
      <c r="E225"/>
    </row>
    <row r="226" spans="4:5">
      <c r="D226"/>
      <c r="E226"/>
    </row>
    <row r="227" spans="4:5">
      <c r="D227"/>
      <c r="E227"/>
    </row>
    <row r="228" spans="4:5">
      <c r="D228"/>
      <c r="E228"/>
    </row>
    <row r="229" spans="4:5">
      <c r="D229"/>
      <c r="E229"/>
    </row>
    <row r="230" spans="4:5">
      <c r="D230"/>
      <c r="E230"/>
    </row>
    <row r="231" spans="4:5">
      <c r="D231"/>
      <c r="E231"/>
    </row>
    <row r="232" spans="4:5">
      <c r="D232"/>
      <c r="E232"/>
    </row>
    <row r="233" spans="4:5">
      <c r="D233"/>
      <c r="E233"/>
    </row>
    <row r="234" spans="4:5">
      <c r="D234"/>
      <c r="E234"/>
    </row>
    <row r="235" spans="4:5">
      <c r="D235"/>
      <c r="E235"/>
    </row>
    <row r="236" spans="4:5">
      <c r="D236"/>
      <c r="E236"/>
    </row>
    <row r="237" spans="4:5">
      <c r="D237"/>
      <c r="E237"/>
    </row>
    <row r="238" spans="4:5">
      <c r="D238"/>
      <c r="E238"/>
    </row>
    <row r="239" spans="4:5">
      <c r="D239"/>
      <c r="E239"/>
    </row>
    <row r="240" spans="4:5">
      <c r="D240"/>
      <c r="E240"/>
    </row>
    <row r="241" spans="4:5">
      <c r="D241"/>
      <c r="E241"/>
    </row>
    <row r="242" spans="4:5">
      <c r="D242"/>
      <c r="E242"/>
    </row>
    <row r="243" spans="4:5">
      <c r="D243"/>
      <c r="E243"/>
    </row>
    <row r="244" spans="4:5">
      <c r="D244"/>
      <c r="E244"/>
    </row>
    <row r="245" spans="4:5">
      <c r="D245"/>
      <c r="E245"/>
    </row>
    <row r="246" spans="4:5">
      <c r="D246"/>
      <c r="E246"/>
    </row>
    <row r="247" spans="4:5">
      <c r="D247"/>
      <c r="E247"/>
    </row>
    <row r="248" spans="4:5">
      <c r="D248"/>
      <c r="E248"/>
    </row>
    <row r="249" spans="4:5">
      <c r="D249"/>
      <c r="E249"/>
    </row>
    <row r="250" spans="4:5">
      <c r="D250"/>
      <c r="E250"/>
    </row>
    <row r="251" spans="4:5">
      <c r="D251"/>
      <c r="E251"/>
    </row>
    <row r="252" spans="4:5">
      <c r="D252"/>
      <c r="E252"/>
    </row>
    <row r="253" spans="4:5">
      <c r="D253"/>
      <c r="E253"/>
    </row>
    <row r="254" spans="4:5">
      <c r="D254"/>
      <c r="E254"/>
    </row>
    <row r="255" spans="4:5">
      <c r="D255"/>
      <c r="E255"/>
    </row>
    <row r="256" spans="4:5">
      <c r="D256"/>
      <c r="E256"/>
    </row>
    <row r="257" spans="4:5">
      <c r="D257"/>
      <c r="E257"/>
    </row>
    <row r="258" spans="4:5">
      <c r="D258"/>
      <c r="E258"/>
    </row>
    <row r="259" spans="4:5">
      <c r="D259"/>
      <c r="E259"/>
    </row>
    <row r="260" spans="4:5">
      <c r="D260"/>
      <c r="E260"/>
    </row>
    <row r="261" spans="4:5">
      <c r="D261"/>
      <c r="E261"/>
    </row>
    <row r="262" spans="4:5">
      <c r="D262"/>
      <c r="E262"/>
    </row>
    <row r="263" spans="4:5">
      <c r="D263"/>
      <c r="E263"/>
    </row>
    <row r="264" spans="4:5">
      <c r="D264"/>
      <c r="E264"/>
    </row>
    <row r="265" spans="4:5">
      <c r="D265"/>
      <c r="E265"/>
    </row>
    <row r="266" spans="4:5">
      <c r="D266"/>
      <c r="E266"/>
    </row>
    <row r="267" spans="4:5">
      <c r="D267"/>
      <c r="E267"/>
    </row>
    <row r="268" spans="4:5">
      <c r="D268"/>
      <c r="E268"/>
    </row>
    <row r="269" spans="4:5">
      <c r="D269"/>
      <c r="E269"/>
    </row>
    <row r="270" spans="4:5">
      <c r="D270"/>
      <c r="E270"/>
    </row>
    <row r="271" spans="4:5">
      <c r="D271"/>
      <c r="E271"/>
    </row>
    <row r="272" spans="4:5">
      <c r="D272"/>
      <c r="E272"/>
    </row>
    <row r="273" spans="4:5">
      <c r="D273"/>
      <c r="E273"/>
    </row>
    <row r="274" spans="4:5">
      <c r="D274"/>
      <c r="E274"/>
    </row>
    <row r="275" spans="4:5">
      <c r="D275"/>
      <c r="E275"/>
    </row>
    <row r="276" spans="4:5">
      <c r="D276"/>
      <c r="E276"/>
    </row>
    <row r="277" spans="4:5">
      <c r="D277"/>
      <c r="E277"/>
    </row>
    <row r="278" spans="4:5">
      <c r="D278"/>
      <c r="E278"/>
    </row>
    <row r="279" spans="4:5">
      <c r="D279"/>
      <c r="E279"/>
    </row>
    <row r="280" spans="4:5">
      <c r="D280"/>
      <c r="E280"/>
    </row>
    <row r="281" spans="4:5">
      <c r="D281"/>
      <c r="E281"/>
    </row>
    <row r="282" spans="4:5">
      <c r="D282"/>
      <c r="E282"/>
    </row>
    <row r="283" spans="4:5">
      <c r="D283"/>
      <c r="E283"/>
    </row>
    <row r="284" spans="4:5">
      <c r="D284"/>
      <c r="E284"/>
    </row>
    <row r="285" spans="4:5">
      <c r="D285"/>
      <c r="E285"/>
    </row>
    <row r="286" spans="4:5">
      <c r="D286"/>
      <c r="E286"/>
    </row>
    <row r="287" spans="4:5">
      <c r="D287"/>
      <c r="E287"/>
    </row>
    <row r="288" spans="4:5">
      <c r="D288"/>
      <c r="E288"/>
    </row>
    <row r="289" spans="4:5">
      <c r="D289"/>
      <c r="E289"/>
    </row>
    <row r="290" spans="4:5">
      <c r="D290"/>
      <c r="E290"/>
    </row>
    <row r="291" spans="4:5">
      <c r="D291"/>
      <c r="E291"/>
    </row>
    <row r="292" spans="4:5">
      <c r="D292"/>
      <c r="E292"/>
    </row>
    <row r="293" spans="4:5">
      <c r="D293"/>
      <c r="E293"/>
    </row>
    <row r="294" spans="4:5">
      <c r="D294"/>
      <c r="E294"/>
    </row>
    <row r="295" spans="4:5">
      <c r="D295"/>
      <c r="E295"/>
    </row>
    <row r="296" spans="4:5">
      <c r="D296"/>
      <c r="E296"/>
    </row>
    <row r="297" spans="4:5">
      <c r="D297"/>
      <c r="E297"/>
    </row>
    <row r="298" spans="4:5">
      <c r="D298"/>
      <c r="E298"/>
    </row>
    <row r="299" spans="4:5">
      <c r="D299"/>
      <c r="E299"/>
    </row>
    <row r="300" spans="4:5">
      <c r="D300"/>
      <c r="E300"/>
    </row>
    <row r="301" spans="4:5">
      <c r="D301"/>
      <c r="E301"/>
    </row>
    <row r="302" spans="4:5">
      <c r="D302"/>
      <c r="E302"/>
    </row>
    <row r="303" spans="4:5">
      <c r="D303"/>
      <c r="E303"/>
    </row>
    <row r="304" spans="4:5">
      <c r="D304"/>
      <c r="E304"/>
    </row>
    <row r="305" spans="4:5">
      <c r="D305"/>
      <c r="E305"/>
    </row>
    <row r="306" spans="4:5">
      <c r="D306"/>
      <c r="E306"/>
    </row>
    <row r="307" spans="4:5">
      <c r="D307"/>
      <c r="E307"/>
    </row>
    <row r="308" spans="4:5">
      <c r="D308"/>
      <c r="E308"/>
    </row>
    <row r="309" spans="4:5">
      <c r="D309"/>
      <c r="E309"/>
    </row>
    <row r="310" spans="4:5">
      <c r="D310"/>
      <c r="E310"/>
    </row>
    <row r="311" spans="4:5">
      <c r="D311"/>
      <c r="E311"/>
    </row>
    <row r="312" spans="4:5">
      <c r="D312"/>
      <c r="E312"/>
    </row>
    <row r="313" spans="4:5">
      <c r="D313"/>
      <c r="E313"/>
    </row>
    <row r="314" spans="4:5">
      <c r="D314"/>
      <c r="E314"/>
    </row>
    <row r="315" spans="4:5">
      <c r="D315"/>
      <c r="E315"/>
    </row>
    <row r="316" spans="4:5">
      <c r="D316"/>
      <c r="E316"/>
    </row>
    <row r="317" spans="4:5">
      <c r="D317"/>
      <c r="E317"/>
    </row>
    <row r="318" spans="4:5">
      <c r="D318"/>
      <c r="E318"/>
    </row>
    <row r="319" spans="4:5">
      <c r="D319"/>
      <c r="E319"/>
    </row>
    <row r="320" spans="4:5">
      <c r="D320"/>
      <c r="E320"/>
    </row>
    <row r="321" spans="4:5">
      <c r="D321"/>
      <c r="E321"/>
    </row>
    <row r="322" spans="4:5">
      <c r="D322"/>
      <c r="E322"/>
    </row>
    <row r="323" spans="4:5">
      <c r="D323"/>
      <c r="E323"/>
    </row>
    <row r="324" spans="4:5">
      <c r="D324"/>
      <c r="E324"/>
    </row>
    <row r="325" spans="4:5">
      <c r="D325"/>
      <c r="E325"/>
    </row>
    <row r="326" spans="4:5">
      <c r="D326"/>
      <c r="E326"/>
    </row>
    <row r="327" spans="4:5">
      <c r="D327"/>
      <c r="E327"/>
    </row>
    <row r="328" spans="4:5">
      <c r="D328"/>
      <c r="E328"/>
    </row>
    <row r="329" spans="4:5">
      <c r="D329"/>
      <c r="E329"/>
    </row>
    <row r="330" spans="4:5">
      <c r="D330"/>
      <c r="E330"/>
    </row>
    <row r="331" spans="4:5">
      <c r="D331"/>
      <c r="E331"/>
    </row>
    <row r="332" spans="4:5">
      <c r="D332"/>
      <c r="E332"/>
    </row>
    <row r="333" spans="4:5">
      <c r="D333"/>
      <c r="E333"/>
    </row>
    <row r="334" spans="4:5">
      <c r="D334"/>
      <c r="E334"/>
    </row>
    <row r="335" spans="4:5">
      <c r="D335"/>
      <c r="E335"/>
    </row>
    <row r="336" spans="4:5">
      <c r="D336"/>
      <c r="E336"/>
    </row>
    <row r="337" spans="4:5">
      <c r="D337"/>
      <c r="E337"/>
    </row>
    <row r="338" spans="4:5">
      <c r="D338"/>
      <c r="E338"/>
    </row>
    <row r="339" spans="4:5">
      <c r="D339"/>
      <c r="E339"/>
    </row>
    <row r="340" spans="4:5">
      <c r="D340"/>
      <c r="E340"/>
    </row>
    <row r="341" spans="4:5">
      <c r="D341"/>
      <c r="E341"/>
    </row>
    <row r="342" spans="4:5">
      <c r="D342"/>
      <c r="E342"/>
    </row>
    <row r="343" spans="4:5">
      <c r="D343"/>
      <c r="E343"/>
    </row>
    <row r="344" spans="4:5">
      <c r="D344"/>
      <c r="E344"/>
    </row>
    <row r="345" spans="4:5">
      <c r="D345"/>
      <c r="E345"/>
    </row>
    <row r="346" spans="4:5">
      <c r="D346"/>
      <c r="E346"/>
    </row>
    <row r="347" spans="4:5">
      <c r="D347"/>
      <c r="E347"/>
    </row>
    <row r="348" spans="4:5">
      <c r="D348"/>
      <c r="E348"/>
    </row>
    <row r="349" spans="4:5">
      <c r="D349"/>
      <c r="E349"/>
    </row>
    <row r="350" spans="4:5">
      <c r="D350"/>
      <c r="E350"/>
    </row>
    <row r="351" spans="4:5">
      <c r="D351"/>
      <c r="E351"/>
    </row>
    <row r="352" spans="4:5">
      <c r="D352"/>
      <c r="E352"/>
    </row>
    <row r="353" spans="4:5">
      <c r="D353"/>
      <c r="E353"/>
    </row>
    <row r="354" spans="4:5">
      <c r="D354"/>
      <c r="E354"/>
    </row>
    <row r="355" spans="4:5">
      <c r="D355"/>
      <c r="E355"/>
    </row>
    <row r="356" spans="4:5">
      <c r="D356"/>
      <c r="E356"/>
    </row>
    <row r="357" spans="4:5">
      <c r="D357"/>
      <c r="E357"/>
    </row>
    <row r="358" spans="4:5">
      <c r="D358"/>
      <c r="E358"/>
    </row>
    <row r="359" spans="4:5">
      <c r="D359"/>
      <c r="E359"/>
    </row>
    <row r="360" spans="4:5">
      <c r="D360"/>
      <c r="E360"/>
    </row>
    <row r="361" spans="4:5">
      <c r="D361"/>
      <c r="E361"/>
    </row>
    <row r="362" spans="4:5">
      <c r="D362"/>
      <c r="E362"/>
    </row>
    <row r="363" spans="4:5">
      <c r="D363"/>
      <c r="E363"/>
    </row>
    <row r="364" spans="4:5">
      <c r="D364"/>
      <c r="E364"/>
    </row>
    <row r="365" spans="4:5">
      <c r="D365"/>
      <c r="E365"/>
    </row>
    <row r="366" spans="4:5">
      <c r="D366"/>
      <c r="E366"/>
    </row>
    <row r="367" spans="4:5">
      <c r="D367"/>
      <c r="E367"/>
    </row>
    <row r="368" spans="4:5">
      <c r="D368"/>
      <c r="E368"/>
    </row>
    <row r="369" spans="4:5">
      <c r="D369"/>
      <c r="E369"/>
    </row>
    <row r="370" spans="4:5">
      <c r="D370"/>
      <c r="E370"/>
    </row>
    <row r="371" spans="4:5">
      <c r="D371"/>
      <c r="E371"/>
    </row>
    <row r="372" spans="4:5">
      <c r="D372"/>
      <c r="E372"/>
    </row>
    <row r="373" spans="4:5">
      <c r="D373"/>
      <c r="E373"/>
    </row>
    <row r="374" spans="4:5">
      <c r="D374"/>
      <c r="E374"/>
    </row>
    <row r="375" spans="4:5">
      <c r="D375"/>
      <c r="E375"/>
    </row>
    <row r="376" spans="4:5">
      <c r="D376"/>
      <c r="E376"/>
    </row>
    <row r="377" spans="4:5">
      <c r="D377"/>
      <c r="E377"/>
    </row>
    <row r="378" spans="4:5">
      <c r="D378"/>
      <c r="E378"/>
    </row>
    <row r="379" spans="4:5">
      <c r="D379"/>
      <c r="E379"/>
    </row>
    <row r="380" spans="4:5">
      <c r="D380"/>
      <c r="E380"/>
    </row>
    <row r="381" spans="4:5">
      <c r="D381"/>
      <c r="E381"/>
    </row>
    <row r="382" spans="4:5">
      <c r="D382"/>
      <c r="E382"/>
    </row>
    <row r="383" spans="4:5">
      <c r="D383"/>
      <c r="E383"/>
    </row>
    <row r="384" spans="4:5">
      <c r="D384"/>
      <c r="E384"/>
    </row>
    <row r="385" spans="4:5">
      <c r="D385"/>
      <c r="E385"/>
    </row>
    <row r="386" spans="4:5">
      <c r="D386"/>
      <c r="E386"/>
    </row>
    <row r="387" spans="4:5">
      <c r="D387"/>
      <c r="E387"/>
    </row>
    <row r="388" spans="4:5">
      <c r="D388"/>
      <c r="E388"/>
    </row>
    <row r="389" spans="4:5">
      <c r="D389"/>
      <c r="E389"/>
    </row>
    <row r="390" spans="4:5">
      <c r="D390"/>
      <c r="E390"/>
    </row>
    <row r="391" spans="4:5">
      <c r="D391"/>
      <c r="E391"/>
    </row>
    <row r="392" spans="4:5">
      <c r="D392"/>
      <c r="E392"/>
    </row>
    <row r="393" spans="4:5">
      <c r="D393"/>
      <c r="E393"/>
    </row>
    <row r="394" spans="4:5">
      <c r="D394"/>
      <c r="E394"/>
    </row>
    <row r="395" spans="4:5">
      <c r="D395"/>
      <c r="E395"/>
    </row>
    <row r="396" spans="4:5">
      <c r="D396"/>
      <c r="E396"/>
    </row>
    <row r="397" spans="4:5">
      <c r="D397"/>
      <c r="E397"/>
    </row>
    <row r="398" spans="4:5">
      <c r="D398"/>
      <c r="E398"/>
    </row>
    <row r="399" spans="4:5">
      <c r="D399"/>
      <c r="E399"/>
    </row>
    <row r="400" spans="4:5">
      <c r="D400"/>
      <c r="E400"/>
    </row>
    <row r="401" spans="4:5">
      <c r="D401"/>
      <c r="E401"/>
    </row>
    <row r="402" spans="4:5">
      <c r="D402"/>
      <c r="E402"/>
    </row>
    <row r="403" spans="4:5">
      <c r="D403"/>
      <c r="E403"/>
    </row>
    <row r="404" spans="4:5">
      <c r="D404"/>
      <c r="E404"/>
    </row>
    <row r="405" spans="4:5">
      <c r="D405"/>
      <c r="E405"/>
    </row>
    <row r="406" spans="4:5">
      <c r="D406"/>
      <c r="E406"/>
    </row>
    <row r="407" spans="4:5">
      <c r="D407"/>
      <c r="E407"/>
    </row>
    <row r="408" spans="4:5">
      <c r="D408"/>
      <c r="E408"/>
    </row>
    <row r="409" spans="4:5">
      <c r="D409"/>
      <c r="E409"/>
    </row>
    <row r="410" spans="4:5">
      <c r="D410"/>
      <c r="E410"/>
    </row>
    <row r="411" spans="4:5">
      <c r="D411"/>
      <c r="E411"/>
    </row>
    <row r="412" spans="4:5">
      <c r="D412"/>
      <c r="E412"/>
    </row>
    <row r="413" spans="4:5">
      <c r="D413"/>
      <c r="E413"/>
    </row>
    <row r="414" spans="4:5">
      <c r="D414"/>
      <c r="E414"/>
    </row>
    <row r="415" spans="4:5">
      <c r="D415"/>
      <c r="E415"/>
    </row>
    <row r="416" spans="4:5">
      <c r="D416"/>
      <c r="E416"/>
    </row>
    <row r="417" spans="4:5">
      <c r="D417"/>
      <c r="E417"/>
    </row>
    <row r="418" spans="4:5">
      <c r="D418"/>
      <c r="E418"/>
    </row>
    <row r="419" spans="4:5">
      <c r="D419"/>
      <c r="E419"/>
    </row>
    <row r="420" spans="4:5">
      <c r="D420"/>
      <c r="E420"/>
    </row>
    <row r="421" spans="4:5">
      <c r="D421"/>
      <c r="E421"/>
    </row>
    <row r="422" spans="4:5">
      <c r="D422"/>
      <c r="E422"/>
    </row>
    <row r="423" spans="4:5">
      <c r="D423"/>
      <c r="E423"/>
    </row>
    <row r="424" spans="4:5">
      <c r="D424"/>
      <c r="E424"/>
    </row>
    <row r="425" spans="4:5">
      <c r="D425"/>
      <c r="E425"/>
    </row>
    <row r="426" spans="4:5">
      <c r="D426"/>
      <c r="E426"/>
    </row>
    <row r="427" spans="4:5">
      <c r="D427"/>
      <c r="E427"/>
    </row>
    <row r="428" spans="4:5">
      <c r="D428"/>
      <c r="E428"/>
    </row>
    <row r="429" spans="4:5">
      <c r="D429"/>
      <c r="E429"/>
    </row>
    <row r="430" spans="4:5">
      <c r="D430"/>
      <c r="E430"/>
    </row>
    <row r="431" spans="4:5">
      <c r="D431"/>
      <c r="E431"/>
    </row>
    <row r="432" spans="4:5">
      <c r="D432"/>
      <c r="E432"/>
    </row>
    <row r="433" spans="4:5">
      <c r="D433"/>
      <c r="E433"/>
    </row>
    <row r="434" spans="4:5">
      <c r="D434"/>
      <c r="E434"/>
    </row>
    <row r="435" spans="4:5">
      <c r="D435"/>
      <c r="E435"/>
    </row>
    <row r="436" spans="4:5">
      <c r="D436"/>
      <c r="E436"/>
    </row>
    <row r="437" spans="4:5">
      <c r="D437"/>
      <c r="E437"/>
    </row>
    <row r="438" spans="4:5">
      <c r="D438"/>
      <c r="E438"/>
    </row>
    <row r="439" spans="4:5">
      <c r="D439"/>
      <c r="E439"/>
    </row>
    <row r="440" spans="4:5">
      <c r="D440"/>
      <c r="E440"/>
    </row>
    <row r="441" spans="4:5">
      <c r="D441"/>
      <c r="E441"/>
    </row>
    <row r="442" spans="4:5">
      <c r="D442"/>
      <c r="E442"/>
    </row>
    <row r="443" spans="4:5">
      <c r="D443"/>
      <c r="E443"/>
    </row>
    <row r="444" spans="4:5">
      <c r="D444"/>
      <c r="E444"/>
    </row>
    <row r="445" spans="4:5">
      <c r="D445"/>
      <c r="E445"/>
    </row>
    <row r="446" spans="4:5">
      <c r="D446"/>
      <c r="E446"/>
    </row>
    <row r="447" spans="4:5">
      <c r="D447"/>
      <c r="E447"/>
    </row>
    <row r="448" spans="4:5">
      <c r="D448"/>
      <c r="E448"/>
    </row>
    <row r="449" spans="4:5">
      <c r="D449"/>
      <c r="E449"/>
    </row>
    <row r="450" spans="4:5">
      <c r="D450"/>
      <c r="E450"/>
    </row>
    <row r="451" spans="4:5">
      <c r="D451"/>
      <c r="E451"/>
    </row>
    <row r="452" spans="4:5">
      <c r="D452"/>
      <c r="E452"/>
    </row>
    <row r="453" spans="4:5">
      <c r="D453"/>
      <c r="E453"/>
    </row>
    <row r="454" spans="4:5">
      <c r="D454"/>
      <c r="E454"/>
    </row>
    <row r="455" spans="4:5">
      <c r="D455"/>
      <c r="E455"/>
    </row>
    <row r="456" spans="4:5">
      <c r="D456"/>
      <c r="E456"/>
    </row>
    <row r="457" spans="4:5">
      <c r="D457"/>
      <c r="E457"/>
    </row>
    <row r="458" spans="4:5">
      <c r="D458"/>
      <c r="E458"/>
    </row>
    <row r="459" spans="4:5">
      <c r="D459"/>
      <c r="E459"/>
    </row>
    <row r="460" spans="4:5">
      <c r="D460"/>
      <c r="E460"/>
    </row>
    <row r="461" spans="4:5">
      <c r="D461"/>
      <c r="E461"/>
    </row>
    <row r="462" spans="4:5">
      <c r="D462"/>
      <c r="E462"/>
    </row>
    <row r="463" spans="4:5">
      <c r="D463"/>
      <c r="E463"/>
    </row>
    <row r="464" spans="4:5">
      <c r="D464"/>
      <c r="E464"/>
    </row>
    <row r="465" spans="4:5">
      <c r="D465"/>
      <c r="E465"/>
    </row>
    <row r="466" spans="4:5">
      <c r="D466"/>
      <c r="E466"/>
    </row>
    <row r="467" spans="4:5">
      <c r="D467"/>
      <c r="E467"/>
    </row>
    <row r="468" spans="4:5">
      <c r="D468"/>
      <c r="E468"/>
    </row>
    <row r="469" spans="4:5">
      <c r="D469"/>
      <c r="E469"/>
    </row>
    <row r="470" spans="4:5">
      <c r="D470"/>
      <c r="E470"/>
    </row>
    <row r="471" spans="4:5">
      <c r="D471"/>
      <c r="E471"/>
    </row>
    <row r="472" spans="4:5">
      <c r="D472"/>
      <c r="E472"/>
    </row>
    <row r="473" spans="4:5">
      <c r="D473"/>
      <c r="E473"/>
    </row>
    <row r="474" spans="4:5">
      <c r="D474"/>
      <c r="E474"/>
    </row>
    <row r="475" spans="4:5">
      <c r="D475"/>
      <c r="E475"/>
    </row>
    <row r="476" spans="4:5">
      <c r="D476"/>
      <c r="E476"/>
    </row>
    <row r="477" spans="4:5">
      <c r="D477"/>
      <c r="E477"/>
    </row>
    <row r="478" spans="4:5">
      <c r="D478"/>
      <c r="E478"/>
    </row>
    <row r="479" spans="4:5">
      <c r="D479"/>
      <c r="E479"/>
    </row>
    <row r="480" spans="4:5">
      <c r="D480"/>
      <c r="E480"/>
    </row>
    <row r="481" spans="4:5">
      <c r="D481"/>
      <c r="E481"/>
    </row>
    <row r="482" spans="4:5">
      <c r="D482"/>
      <c r="E482"/>
    </row>
    <row r="483" spans="4:5">
      <c r="D483"/>
      <c r="E483"/>
    </row>
    <row r="484" spans="4:5">
      <c r="D484"/>
      <c r="E484"/>
    </row>
    <row r="485" spans="4:5">
      <c r="D485"/>
      <c r="E485"/>
    </row>
    <row r="486" spans="4:5">
      <c r="D486"/>
      <c r="E486"/>
    </row>
    <row r="487" spans="4:5">
      <c r="D487"/>
      <c r="E487"/>
    </row>
    <row r="488" spans="4:5">
      <c r="D488"/>
      <c r="E488"/>
    </row>
    <row r="489" spans="4:5">
      <c r="D489"/>
      <c r="E489"/>
    </row>
    <row r="490" spans="4:5">
      <c r="D490"/>
      <c r="E490"/>
    </row>
    <row r="491" spans="4:5">
      <c r="D491"/>
      <c r="E491"/>
    </row>
    <row r="492" spans="4:5">
      <c r="D492"/>
      <c r="E492"/>
    </row>
    <row r="493" spans="4:5">
      <c r="D493"/>
      <c r="E493"/>
    </row>
    <row r="494" spans="4:5">
      <c r="D494"/>
      <c r="E494"/>
    </row>
    <row r="495" spans="4:5">
      <c r="D495"/>
      <c r="E495"/>
    </row>
    <row r="496" spans="4:5">
      <c r="D496"/>
      <c r="E496"/>
    </row>
    <row r="497" spans="4:5">
      <c r="D497"/>
      <c r="E497"/>
    </row>
    <row r="498" spans="4:5">
      <c r="D498"/>
      <c r="E498"/>
    </row>
    <row r="499" spans="4:5">
      <c r="D499"/>
      <c r="E499"/>
    </row>
    <row r="500" spans="4:5">
      <c r="D500"/>
      <c r="E500"/>
    </row>
    <row r="501" spans="4:5">
      <c r="D501"/>
      <c r="E501"/>
    </row>
    <row r="502" spans="4:5">
      <c r="D502"/>
      <c r="E502"/>
    </row>
    <row r="503" spans="4:5">
      <c r="D503"/>
      <c r="E503"/>
    </row>
    <row r="504" spans="4:5">
      <c r="D504"/>
      <c r="E504"/>
    </row>
    <row r="505" spans="4:5">
      <c r="D505"/>
      <c r="E505"/>
    </row>
    <row r="506" spans="4:5">
      <c r="D506"/>
      <c r="E506"/>
    </row>
    <row r="507" spans="4:5">
      <c r="D507"/>
      <c r="E507"/>
    </row>
    <row r="508" spans="4:5">
      <c r="D508"/>
      <c r="E508"/>
    </row>
    <row r="509" spans="4:5">
      <c r="D509"/>
      <c r="E509"/>
    </row>
    <row r="510" spans="4:5">
      <c r="D510"/>
      <c r="E510"/>
    </row>
    <row r="511" spans="4:5">
      <c r="D511"/>
      <c r="E511"/>
    </row>
    <row r="512" spans="4:5">
      <c r="D512"/>
      <c r="E512"/>
    </row>
    <row r="513" spans="4:5">
      <c r="D513"/>
      <c r="E513"/>
    </row>
    <row r="514" spans="4:5">
      <c r="D514"/>
      <c r="E514"/>
    </row>
    <row r="515" spans="4:5">
      <c r="D515"/>
      <c r="E515"/>
    </row>
    <row r="516" spans="4:5">
      <c r="D516"/>
      <c r="E516"/>
    </row>
    <row r="517" spans="4:5">
      <c r="D517"/>
      <c r="E517"/>
    </row>
    <row r="518" spans="4:5">
      <c r="D518"/>
      <c r="E518"/>
    </row>
    <row r="519" spans="4:5">
      <c r="D519"/>
      <c r="E519"/>
    </row>
    <row r="520" spans="4:5">
      <c r="D520"/>
      <c r="E520"/>
    </row>
    <row r="521" spans="4:5">
      <c r="D521"/>
      <c r="E521"/>
    </row>
    <row r="522" spans="4:5">
      <c r="D522"/>
      <c r="E522"/>
    </row>
    <row r="523" spans="4:5">
      <c r="D523"/>
      <c r="E523"/>
    </row>
    <row r="524" spans="4:5">
      <c r="D524"/>
      <c r="E524"/>
    </row>
    <row r="525" spans="4:5">
      <c r="D525"/>
      <c r="E525"/>
    </row>
    <row r="526" spans="4:5">
      <c r="D526"/>
      <c r="E526"/>
    </row>
    <row r="527" spans="4:5">
      <c r="D527"/>
      <c r="E527"/>
    </row>
    <row r="528" spans="4:5">
      <c r="D528"/>
      <c r="E528"/>
    </row>
    <row r="529" spans="4:5">
      <c r="D529"/>
      <c r="E529"/>
    </row>
    <row r="530" spans="4:5">
      <c r="D530"/>
      <c r="E530"/>
    </row>
    <row r="531" spans="4:5">
      <c r="D531"/>
      <c r="E531"/>
    </row>
    <row r="532" spans="4:5">
      <c r="D532"/>
      <c r="E532"/>
    </row>
    <row r="533" spans="4:5">
      <c r="D533"/>
      <c r="E533"/>
    </row>
    <row r="534" spans="4:5">
      <c r="D534"/>
      <c r="E534"/>
    </row>
    <row r="535" spans="4:5">
      <c r="D535"/>
      <c r="E535"/>
    </row>
    <row r="536" spans="4:5">
      <c r="D536"/>
      <c r="E536"/>
    </row>
    <row r="537" spans="4:5">
      <c r="D537"/>
      <c r="E537"/>
    </row>
    <row r="538" spans="4:5">
      <c r="D538"/>
      <c r="E538"/>
    </row>
    <row r="539" spans="4:5">
      <c r="D539"/>
      <c r="E539"/>
    </row>
    <row r="540" spans="4:5">
      <c r="D540"/>
      <c r="E540"/>
    </row>
    <row r="541" spans="4:5">
      <c r="D541"/>
      <c r="E541"/>
    </row>
    <row r="542" spans="4:5">
      <c r="D542"/>
      <c r="E542"/>
    </row>
    <row r="543" spans="4:5">
      <c r="D543"/>
      <c r="E543"/>
    </row>
    <row r="544" spans="4:5">
      <c r="D544"/>
      <c r="E544"/>
    </row>
    <row r="545" spans="4:5">
      <c r="D545"/>
      <c r="E545"/>
    </row>
    <row r="546" spans="4:5">
      <c r="D546"/>
      <c r="E546"/>
    </row>
    <row r="547" spans="4:5">
      <c r="D547"/>
      <c r="E547"/>
    </row>
    <row r="548" spans="4:5">
      <c r="D548"/>
      <c r="E548"/>
    </row>
    <row r="549" spans="4:5">
      <c r="D549"/>
      <c r="E549"/>
    </row>
    <row r="550" spans="4:5">
      <c r="D550"/>
      <c r="E550"/>
    </row>
    <row r="551" spans="4:5">
      <c r="D551"/>
      <c r="E551"/>
    </row>
    <row r="552" spans="4:5">
      <c r="D552"/>
      <c r="E552"/>
    </row>
    <row r="553" spans="4:5">
      <c r="D553"/>
      <c r="E553"/>
    </row>
    <row r="554" spans="4:5">
      <c r="D554"/>
      <c r="E554"/>
    </row>
    <row r="555" spans="4:5">
      <c r="D555"/>
      <c r="E555"/>
    </row>
    <row r="556" spans="4:5">
      <c r="D556"/>
      <c r="E556"/>
    </row>
    <row r="557" spans="4:5">
      <c r="D557"/>
      <c r="E557"/>
    </row>
    <row r="558" spans="4:5">
      <c r="D558"/>
      <c r="E558"/>
    </row>
    <row r="559" spans="4:5">
      <c r="D559"/>
      <c r="E559"/>
    </row>
    <row r="560" spans="4:5">
      <c r="D560"/>
      <c r="E560"/>
    </row>
    <row r="561" spans="4:5">
      <c r="D561"/>
      <c r="E561"/>
    </row>
    <row r="562" spans="4:5">
      <c r="D562"/>
      <c r="E562"/>
    </row>
    <row r="563" spans="4:5">
      <c r="D563"/>
      <c r="E563"/>
    </row>
    <row r="564" spans="4:5">
      <c r="D564"/>
      <c r="E564"/>
    </row>
    <row r="565" spans="4:5">
      <c r="D565"/>
      <c r="E565"/>
    </row>
    <row r="566" spans="4:5">
      <c r="D566"/>
      <c r="E566"/>
    </row>
    <row r="567" spans="4:5">
      <c r="D567"/>
      <c r="E567"/>
    </row>
    <row r="568" spans="4:5">
      <c r="D568"/>
      <c r="E568"/>
    </row>
    <row r="569" spans="4:5">
      <c r="D569"/>
      <c r="E569"/>
    </row>
    <row r="570" spans="4:5">
      <c r="D570"/>
      <c r="E570"/>
    </row>
    <row r="571" spans="4:5">
      <c r="D571"/>
      <c r="E571"/>
    </row>
    <row r="572" spans="4:5">
      <c r="D572"/>
      <c r="E572"/>
    </row>
    <row r="573" spans="4:5">
      <c r="D573"/>
      <c r="E573"/>
    </row>
    <row r="574" spans="4:5">
      <c r="D574"/>
      <c r="E574"/>
    </row>
    <row r="575" spans="4:5">
      <c r="D575"/>
      <c r="E575"/>
    </row>
    <row r="576" spans="4:5">
      <c r="D576"/>
      <c r="E576"/>
    </row>
    <row r="577" spans="4:5">
      <c r="D577"/>
      <c r="E577"/>
    </row>
    <row r="578" spans="4:5">
      <c r="D578"/>
      <c r="E578"/>
    </row>
    <row r="579" spans="4:5">
      <c r="D579"/>
      <c r="E579"/>
    </row>
    <row r="580" spans="4:5">
      <c r="D580"/>
      <c r="E580"/>
    </row>
    <row r="581" spans="4:5">
      <c r="D581"/>
      <c r="E581"/>
    </row>
    <row r="582" spans="4:5">
      <c r="D582"/>
      <c r="E582"/>
    </row>
    <row r="583" spans="4:5">
      <c r="D583"/>
      <c r="E583"/>
    </row>
    <row r="584" spans="4:5">
      <c r="D584"/>
      <c r="E584"/>
    </row>
    <row r="585" spans="4:5">
      <c r="D585"/>
      <c r="E585"/>
    </row>
    <row r="586" spans="4:5">
      <c r="D586"/>
      <c r="E586"/>
    </row>
    <row r="587" spans="4:5">
      <c r="D587"/>
      <c r="E587"/>
    </row>
    <row r="588" spans="4:5">
      <c r="D588"/>
      <c r="E588"/>
    </row>
    <row r="589" spans="4:5">
      <c r="D589"/>
      <c r="E589"/>
    </row>
    <row r="590" spans="4:5">
      <c r="D590"/>
      <c r="E590"/>
    </row>
    <row r="591" spans="4:5">
      <c r="D591"/>
      <c r="E591"/>
    </row>
    <row r="592" spans="4:5">
      <c r="D592"/>
      <c r="E592"/>
    </row>
    <row r="593" spans="4:5">
      <c r="D593"/>
      <c r="E593"/>
    </row>
    <row r="594" spans="4:5">
      <c r="D594"/>
      <c r="E594"/>
    </row>
    <row r="595" spans="4:5">
      <c r="D595"/>
      <c r="E595"/>
    </row>
    <row r="596" spans="4:5">
      <c r="D596"/>
      <c r="E596"/>
    </row>
    <row r="597" spans="4:5">
      <c r="D597"/>
      <c r="E597"/>
    </row>
    <row r="598" spans="4:5">
      <c r="D598"/>
      <c r="E598"/>
    </row>
    <row r="599" spans="4:5">
      <c r="D599"/>
      <c r="E599"/>
    </row>
    <row r="600" spans="4:5">
      <c r="D600"/>
      <c r="E600"/>
    </row>
    <row r="601" spans="4:5">
      <c r="D601"/>
      <c r="E601"/>
    </row>
    <row r="602" spans="4:5">
      <c r="D602"/>
      <c r="E602"/>
    </row>
    <row r="603" spans="4:5">
      <c r="D603"/>
      <c r="E603"/>
    </row>
    <row r="604" spans="4:5">
      <c r="D604"/>
      <c r="E604"/>
    </row>
    <row r="605" spans="4:5">
      <c r="D605"/>
      <c r="E605"/>
    </row>
    <row r="606" spans="4:5">
      <c r="D606"/>
      <c r="E606"/>
    </row>
    <row r="607" spans="4:5">
      <c r="D607"/>
      <c r="E607"/>
    </row>
    <row r="608" spans="4:5">
      <c r="D608"/>
      <c r="E608"/>
    </row>
    <row r="609" spans="4:5">
      <c r="D609"/>
      <c r="E609"/>
    </row>
    <row r="610" spans="4:5">
      <c r="D610"/>
      <c r="E610"/>
    </row>
    <row r="611" spans="4:5">
      <c r="D611"/>
      <c r="E611"/>
    </row>
    <row r="612" spans="4:5">
      <c r="D612"/>
      <c r="E612"/>
    </row>
    <row r="613" spans="4:5">
      <c r="D613"/>
      <c r="E613"/>
    </row>
    <row r="614" spans="4:5">
      <c r="D614"/>
      <c r="E614"/>
    </row>
    <row r="615" spans="4:5">
      <c r="D615"/>
      <c r="E615"/>
    </row>
    <row r="616" spans="4:5">
      <c r="D616"/>
      <c r="E616"/>
    </row>
    <row r="617" spans="4:5">
      <c r="D617"/>
      <c r="E617"/>
    </row>
    <row r="618" spans="4:5">
      <c r="D618"/>
      <c r="E618"/>
    </row>
    <row r="619" spans="4:5">
      <c r="D619"/>
      <c r="E619"/>
    </row>
    <row r="620" spans="4:5">
      <c r="D620"/>
      <c r="E620"/>
    </row>
    <row r="621" spans="4:5">
      <c r="D621"/>
      <c r="E621"/>
    </row>
    <row r="622" spans="4:5">
      <c r="D622"/>
      <c r="E622"/>
    </row>
    <row r="623" spans="4:5">
      <c r="D623"/>
      <c r="E623"/>
    </row>
    <row r="624" spans="4:5">
      <c r="D624"/>
      <c r="E624"/>
    </row>
    <row r="625" spans="4:5">
      <c r="D625"/>
      <c r="E625"/>
    </row>
    <row r="626" spans="4:5">
      <c r="D626"/>
      <c r="E626"/>
    </row>
    <row r="627" spans="4:5">
      <c r="D627"/>
      <c r="E627"/>
    </row>
    <row r="628" spans="4:5">
      <c r="D628"/>
      <c r="E628"/>
    </row>
    <row r="629" spans="4:5">
      <c r="D629"/>
      <c r="E629"/>
    </row>
    <row r="630" spans="4:5">
      <c r="D630"/>
      <c r="E630"/>
    </row>
    <row r="631" spans="4:5">
      <c r="D631"/>
      <c r="E631"/>
    </row>
    <row r="632" spans="4:5">
      <c r="D632"/>
      <c r="E632"/>
    </row>
    <row r="633" spans="4:5">
      <c r="D633"/>
      <c r="E633"/>
    </row>
    <row r="634" spans="4:5">
      <c r="D634"/>
      <c r="E634"/>
    </row>
    <row r="635" spans="4:5">
      <c r="D635"/>
      <c r="E635"/>
    </row>
    <row r="636" spans="4:5">
      <c r="D636"/>
      <c r="E636"/>
    </row>
    <row r="637" spans="4:5">
      <c r="D637"/>
      <c r="E637"/>
    </row>
    <row r="638" spans="4:5">
      <c r="D638"/>
      <c r="E638"/>
    </row>
    <row r="639" spans="4:5">
      <c r="D639"/>
      <c r="E639"/>
    </row>
    <row r="640" spans="4:5">
      <c r="D640"/>
      <c r="E640"/>
    </row>
    <row r="641" spans="4:5">
      <c r="D641"/>
      <c r="E641"/>
    </row>
    <row r="642" spans="4:5">
      <c r="D642"/>
      <c r="E642"/>
    </row>
    <row r="643" spans="4:5">
      <c r="D643"/>
      <c r="E643"/>
    </row>
    <row r="644" spans="4:5">
      <c r="D644"/>
      <c r="E644"/>
    </row>
    <row r="645" spans="4:5">
      <c r="D645"/>
      <c r="E645"/>
    </row>
    <row r="646" spans="4:5">
      <c r="D646"/>
      <c r="E646"/>
    </row>
    <row r="647" spans="4:5">
      <c r="D647"/>
      <c r="E647"/>
    </row>
    <row r="648" spans="4:5">
      <c r="D648"/>
      <c r="E648"/>
    </row>
  </sheetData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47E04-3355-4747-B038-3114717DF4F5}">
  <dimension ref="A1:E648"/>
  <sheetViews>
    <sheetView showGridLines="0" workbookViewId="0">
      <selection activeCell="F124" sqref="F124"/>
    </sheetView>
  </sheetViews>
  <sheetFormatPr defaultRowHeight="15"/>
  <cols>
    <col min="1" max="1" width="50.42578125" bestFit="1" customWidth="1"/>
    <col min="2" max="2" width="42.28515625" bestFit="1" customWidth="1"/>
    <col min="3" max="3" width="24.28515625" bestFit="1" customWidth="1"/>
    <col min="4" max="4" width="17.42578125" style="7" bestFit="1" customWidth="1"/>
    <col min="5" max="5" width="27.5703125" style="9" bestFit="1" customWidth="1"/>
    <col min="6" max="6" width="27.5703125" bestFit="1" customWidth="1"/>
  </cols>
  <sheetData>
    <row r="1" spans="1:5">
      <c r="A1" s="5" t="s">
        <v>23</v>
      </c>
      <c r="B1" t="s">
        <v>642</v>
      </c>
    </row>
    <row r="3" spans="1:5">
      <c r="A3" s="5" t="s">
        <v>0</v>
      </c>
      <c r="B3" s="5" t="s">
        <v>1</v>
      </c>
      <c r="C3" s="5" t="s">
        <v>3</v>
      </c>
      <c r="D3" s="6" t="s">
        <v>9</v>
      </c>
      <c r="E3" s="9" t="s">
        <v>607</v>
      </c>
    </row>
    <row r="4" spans="1:5">
      <c r="A4" t="s">
        <v>40</v>
      </c>
      <c r="B4" t="s">
        <v>41</v>
      </c>
      <c r="C4" t="s">
        <v>42</v>
      </c>
      <c r="D4" s="7" t="s">
        <v>38</v>
      </c>
      <c r="E4" s="9">
        <v>647</v>
      </c>
    </row>
    <row r="5" spans="1:5">
      <c r="A5" t="s">
        <v>50</v>
      </c>
      <c r="B5" t="s">
        <v>51</v>
      </c>
      <c r="C5" t="s">
        <v>42</v>
      </c>
      <c r="D5" s="7" t="s">
        <v>52</v>
      </c>
      <c r="E5" s="9">
        <v>1092</v>
      </c>
    </row>
    <row r="6" spans="1:5">
      <c r="A6" t="s">
        <v>68</v>
      </c>
      <c r="B6" t="s">
        <v>69</v>
      </c>
      <c r="C6" t="s">
        <v>42</v>
      </c>
      <c r="D6" s="7" t="s">
        <v>52</v>
      </c>
      <c r="E6" s="9">
        <v>160</v>
      </c>
    </row>
    <row r="7" spans="1:5">
      <c r="A7" t="s">
        <v>73</v>
      </c>
      <c r="B7" t="s">
        <v>74</v>
      </c>
      <c r="C7" t="s">
        <v>75</v>
      </c>
      <c r="D7" s="7" t="s">
        <v>52</v>
      </c>
      <c r="E7" s="9">
        <v>246</v>
      </c>
    </row>
    <row r="8" spans="1:5">
      <c r="A8" t="s">
        <v>82</v>
      </c>
      <c r="B8" t="s">
        <v>83</v>
      </c>
      <c r="C8" t="s">
        <v>84</v>
      </c>
      <c r="D8" s="7" t="s">
        <v>39</v>
      </c>
    </row>
    <row r="9" spans="1:5">
      <c r="A9" t="s">
        <v>89</v>
      </c>
      <c r="B9" t="s">
        <v>90</v>
      </c>
      <c r="C9" t="s">
        <v>91</v>
      </c>
      <c r="D9" s="7" t="s">
        <v>39</v>
      </c>
    </row>
    <row r="10" spans="1:5">
      <c r="A10" t="s">
        <v>95</v>
      </c>
      <c r="B10" t="s">
        <v>96</v>
      </c>
      <c r="C10" t="s">
        <v>84</v>
      </c>
      <c r="D10" s="7" t="s">
        <v>52</v>
      </c>
      <c r="E10" s="9">
        <v>1198</v>
      </c>
    </row>
    <row r="11" spans="1:5">
      <c r="A11" t="s">
        <v>99</v>
      </c>
      <c r="B11" t="s">
        <v>100</v>
      </c>
      <c r="C11" t="s">
        <v>101</v>
      </c>
      <c r="D11" s="7" t="s">
        <v>52</v>
      </c>
      <c r="E11" s="9">
        <v>855</v>
      </c>
    </row>
    <row r="12" spans="1:5">
      <c r="A12" t="s">
        <v>104</v>
      </c>
      <c r="B12" t="s">
        <v>105</v>
      </c>
      <c r="C12" t="s">
        <v>91</v>
      </c>
      <c r="D12" s="7" t="s">
        <v>106</v>
      </c>
      <c r="E12" s="9">
        <v>1112</v>
      </c>
    </row>
    <row r="13" spans="1:5">
      <c r="A13" t="s">
        <v>109</v>
      </c>
      <c r="B13" t="s">
        <v>110</v>
      </c>
      <c r="C13" t="s">
        <v>91</v>
      </c>
      <c r="D13" s="7" t="s">
        <v>106</v>
      </c>
      <c r="E13" s="9">
        <v>1213</v>
      </c>
    </row>
    <row r="14" spans="1:5">
      <c r="A14" t="s">
        <v>111</v>
      </c>
      <c r="B14" t="s">
        <v>112</v>
      </c>
      <c r="C14" t="s">
        <v>113</v>
      </c>
      <c r="D14" s="7" t="s">
        <v>52</v>
      </c>
      <c r="E14" s="9">
        <v>377</v>
      </c>
    </row>
    <row r="15" spans="1:5">
      <c r="A15" t="s">
        <v>116</v>
      </c>
      <c r="B15" t="s">
        <v>117</v>
      </c>
      <c r="C15" t="s">
        <v>118</v>
      </c>
      <c r="D15" s="7" t="s">
        <v>61</v>
      </c>
      <c r="E15" s="9">
        <v>439</v>
      </c>
    </row>
    <row r="16" spans="1:5">
      <c r="A16" t="s">
        <v>121</v>
      </c>
      <c r="B16" t="s">
        <v>122</v>
      </c>
      <c r="C16" t="s">
        <v>42</v>
      </c>
      <c r="D16" s="7" t="s">
        <v>39</v>
      </c>
      <c r="E16" s="9">
        <v>30</v>
      </c>
    </row>
    <row r="17" spans="1:5">
      <c r="A17" t="s">
        <v>610</v>
      </c>
      <c r="B17" t="s">
        <v>620</v>
      </c>
      <c r="C17" t="s">
        <v>42</v>
      </c>
      <c r="D17" s="7" t="s">
        <v>608</v>
      </c>
    </row>
    <row r="18" spans="1:5">
      <c r="A18" t="s">
        <v>611</v>
      </c>
      <c r="B18" t="s">
        <v>621</v>
      </c>
      <c r="C18" t="s">
        <v>118</v>
      </c>
      <c r="D18" s="7" t="s">
        <v>608</v>
      </c>
    </row>
    <row r="19" spans="1:5">
      <c r="A19" t="s">
        <v>125</v>
      </c>
      <c r="B19" t="s">
        <v>126</v>
      </c>
      <c r="C19" t="s">
        <v>127</v>
      </c>
      <c r="D19" s="7" t="s">
        <v>128</v>
      </c>
      <c r="E19" s="9">
        <v>156</v>
      </c>
    </row>
    <row r="20" spans="1:5">
      <c r="A20" t="s">
        <v>134</v>
      </c>
      <c r="B20" t="s">
        <v>135</v>
      </c>
      <c r="C20" t="s">
        <v>91</v>
      </c>
      <c r="D20" s="7" t="s">
        <v>136</v>
      </c>
      <c r="E20" s="9">
        <v>538</v>
      </c>
    </row>
    <row r="21" spans="1:5">
      <c r="A21" t="s">
        <v>612</v>
      </c>
      <c r="B21" t="s">
        <v>622</v>
      </c>
      <c r="C21" t="s">
        <v>118</v>
      </c>
      <c r="D21" s="7" t="s">
        <v>608</v>
      </c>
    </row>
    <row r="22" spans="1:5">
      <c r="A22" t="s">
        <v>145</v>
      </c>
      <c r="B22" t="s">
        <v>146</v>
      </c>
      <c r="C22" t="s">
        <v>127</v>
      </c>
      <c r="D22" s="7" t="s">
        <v>38</v>
      </c>
      <c r="E22" s="9">
        <v>1409</v>
      </c>
    </row>
    <row r="23" spans="1:5">
      <c r="A23" t="s">
        <v>150</v>
      </c>
      <c r="B23" t="s">
        <v>151</v>
      </c>
      <c r="C23" t="s">
        <v>75</v>
      </c>
      <c r="D23" s="7" t="s">
        <v>61</v>
      </c>
      <c r="E23" s="9">
        <v>478</v>
      </c>
    </row>
    <row r="24" spans="1:5">
      <c r="A24" t="s">
        <v>153</v>
      </c>
      <c r="B24" t="s">
        <v>154</v>
      </c>
      <c r="C24" t="s">
        <v>155</v>
      </c>
      <c r="D24" s="7" t="s">
        <v>52</v>
      </c>
      <c r="E24" s="9">
        <v>424</v>
      </c>
    </row>
    <row r="25" spans="1:5">
      <c r="A25" t="s">
        <v>158</v>
      </c>
      <c r="B25" t="s">
        <v>159</v>
      </c>
      <c r="C25" t="s">
        <v>91</v>
      </c>
      <c r="D25" s="7" t="s">
        <v>38</v>
      </c>
      <c r="E25" s="9">
        <v>177</v>
      </c>
    </row>
    <row r="26" spans="1:5">
      <c r="A26" t="s">
        <v>162</v>
      </c>
      <c r="B26" t="s">
        <v>163</v>
      </c>
      <c r="C26" t="s">
        <v>91</v>
      </c>
      <c r="D26" s="7" t="s">
        <v>38</v>
      </c>
      <c r="E26" s="9">
        <v>310</v>
      </c>
    </row>
    <row r="27" spans="1:5">
      <c r="A27" t="s">
        <v>166</v>
      </c>
      <c r="B27" t="s">
        <v>167</v>
      </c>
      <c r="C27" t="s">
        <v>91</v>
      </c>
      <c r="D27" s="7" t="s">
        <v>136</v>
      </c>
      <c r="E27" s="9">
        <v>1211</v>
      </c>
    </row>
    <row r="28" spans="1:5">
      <c r="A28" t="s">
        <v>170</v>
      </c>
      <c r="B28" t="s">
        <v>171</v>
      </c>
      <c r="C28" t="s">
        <v>91</v>
      </c>
      <c r="D28" s="7" t="s">
        <v>136</v>
      </c>
      <c r="E28" s="9">
        <v>824</v>
      </c>
    </row>
    <row r="29" spans="1:5">
      <c r="A29" t="s">
        <v>173</v>
      </c>
      <c r="B29" t="s">
        <v>174</v>
      </c>
      <c r="C29" t="s">
        <v>91</v>
      </c>
      <c r="D29" s="7" t="s">
        <v>61</v>
      </c>
      <c r="E29" s="9">
        <v>475</v>
      </c>
    </row>
    <row r="30" spans="1:5">
      <c r="A30" t="s">
        <v>176</v>
      </c>
      <c r="B30" t="s">
        <v>177</v>
      </c>
      <c r="C30" t="s">
        <v>91</v>
      </c>
      <c r="D30" s="7" t="s">
        <v>39</v>
      </c>
      <c r="E30" s="9">
        <v>551</v>
      </c>
    </row>
    <row r="31" spans="1:5">
      <c r="A31" t="s">
        <v>179</v>
      </c>
      <c r="B31" t="s">
        <v>180</v>
      </c>
      <c r="C31" t="s">
        <v>91</v>
      </c>
      <c r="D31" s="7" t="s">
        <v>181</v>
      </c>
      <c r="E31" s="9">
        <v>1259</v>
      </c>
    </row>
    <row r="32" spans="1:5">
      <c r="A32" t="s">
        <v>184</v>
      </c>
      <c r="B32" t="s">
        <v>185</v>
      </c>
      <c r="C32" t="s">
        <v>75</v>
      </c>
      <c r="D32" s="7" t="s">
        <v>52</v>
      </c>
      <c r="E32" s="9">
        <v>312</v>
      </c>
    </row>
    <row r="33" spans="1:5">
      <c r="A33" t="s">
        <v>188</v>
      </c>
      <c r="B33" t="s">
        <v>189</v>
      </c>
      <c r="C33" t="s">
        <v>42</v>
      </c>
      <c r="D33" s="7" t="s">
        <v>61</v>
      </c>
      <c r="E33" s="9">
        <v>384</v>
      </c>
    </row>
    <row r="34" spans="1:5">
      <c r="A34" t="s">
        <v>191</v>
      </c>
      <c r="B34" t="s">
        <v>192</v>
      </c>
      <c r="C34" t="s">
        <v>42</v>
      </c>
      <c r="D34" s="7" t="s">
        <v>61</v>
      </c>
      <c r="E34" s="9">
        <v>359</v>
      </c>
    </row>
    <row r="35" spans="1:5">
      <c r="A35" t="s">
        <v>195</v>
      </c>
      <c r="B35" t="s">
        <v>196</v>
      </c>
      <c r="C35" t="s">
        <v>91</v>
      </c>
      <c r="D35" s="7" t="s">
        <v>39</v>
      </c>
      <c r="E35" s="9">
        <v>126</v>
      </c>
    </row>
    <row r="36" spans="1:5">
      <c r="A36" t="s">
        <v>200</v>
      </c>
      <c r="B36" t="s">
        <v>201</v>
      </c>
      <c r="C36" t="s">
        <v>202</v>
      </c>
      <c r="D36" s="7" t="s">
        <v>61</v>
      </c>
      <c r="E36" s="9">
        <v>360</v>
      </c>
    </row>
    <row r="37" spans="1:5">
      <c r="A37" t="s">
        <v>205</v>
      </c>
      <c r="B37" t="s">
        <v>206</v>
      </c>
      <c r="C37" t="s">
        <v>42</v>
      </c>
      <c r="D37" s="7" t="s">
        <v>38</v>
      </c>
      <c r="E37" s="9">
        <v>525</v>
      </c>
    </row>
    <row r="38" spans="1:5">
      <c r="A38" t="s">
        <v>209</v>
      </c>
      <c r="B38" t="s">
        <v>210</v>
      </c>
      <c r="C38" t="s">
        <v>42</v>
      </c>
      <c r="D38" s="7" t="s">
        <v>136</v>
      </c>
      <c r="E38" s="9">
        <v>1301</v>
      </c>
    </row>
    <row r="39" spans="1:5">
      <c r="A39" t="s">
        <v>213</v>
      </c>
      <c r="B39" t="s">
        <v>214</v>
      </c>
      <c r="C39" t="s">
        <v>42</v>
      </c>
      <c r="D39" s="7" t="s">
        <v>136</v>
      </c>
      <c r="E39" s="9">
        <v>455</v>
      </c>
    </row>
    <row r="40" spans="1:5">
      <c r="A40" t="s">
        <v>216</v>
      </c>
      <c r="B40" t="s">
        <v>217</v>
      </c>
      <c r="C40" t="s">
        <v>91</v>
      </c>
      <c r="D40" s="7" t="s">
        <v>136</v>
      </c>
      <c r="E40" s="9">
        <v>1642</v>
      </c>
    </row>
    <row r="41" spans="1:5">
      <c r="A41" t="s">
        <v>219</v>
      </c>
      <c r="B41" t="s">
        <v>220</v>
      </c>
      <c r="C41" t="s">
        <v>42</v>
      </c>
      <c r="D41" s="7" t="s">
        <v>39</v>
      </c>
      <c r="E41" s="9">
        <v>1296</v>
      </c>
    </row>
    <row r="42" spans="1:5">
      <c r="A42" t="s">
        <v>223</v>
      </c>
      <c r="B42" t="s">
        <v>224</v>
      </c>
      <c r="C42" t="s">
        <v>42</v>
      </c>
      <c r="D42" s="7" t="s">
        <v>136</v>
      </c>
      <c r="E42" s="9">
        <v>629</v>
      </c>
    </row>
    <row r="43" spans="1:5">
      <c r="A43" t="s">
        <v>226</v>
      </c>
      <c r="B43" t="s">
        <v>227</v>
      </c>
      <c r="C43" t="s">
        <v>118</v>
      </c>
      <c r="D43" s="7" t="s">
        <v>38</v>
      </c>
      <c r="E43" s="9">
        <v>398</v>
      </c>
    </row>
    <row r="44" spans="1:5">
      <c r="A44" t="s">
        <v>230</v>
      </c>
      <c r="B44" t="s">
        <v>231</v>
      </c>
      <c r="C44" t="s">
        <v>202</v>
      </c>
      <c r="D44" s="7" t="s">
        <v>136</v>
      </c>
      <c r="E44" s="9">
        <v>2418</v>
      </c>
    </row>
    <row r="45" spans="1:5">
      <c r="A45" t="s">
        <v>233</v>
      </c>
      <c r="B45" t="s">
        <v>234</v>
      </c>
      <c r="C45" t="s">
        <v>42</v>
      </c>
      <c r="D45" s="7" t="s">
        <v>106</v>
      </c>
      <c r="E45" s="9">
        <v>742</v>
      </c>
    </row>
    <row r="46" spans="1:5">
      <c r="A46" t="s">
        <v>237</v>
      </c>
      <c r="B46" t="s">
        <v>238</v>
      </c>
      <c r="C46" t="s">
        <v>91</v>
      </c>
      <c r="D46" s="7" t="s">
        <v>39</v>
      </c>
    </row>
    <row r="47" spans="1:5">
      <c r="A47" t="s">
        <v>239</v>
      </c>
      <c r="B47" t="s">
        <v>240</v>
      </c>
      <c r="C47" t="s">
        <v>42</v>
      </c>
      <c r="D47" s="7" t="s">
        <v>52</v>
      </c>
      <c r="E47" s="9">
        <v>1444</v>
      </c>
    </row>
    <row r="48" spans="1:5">
      <c r="A48" t="s">
        <v>246</v>
      </c>
      <c r="B48" t="s">
        <v>247</v>
      </c>
      <c r="C48" t="s">
        <v>91</v>
      </c>
      <c r="D48" s="7" t="s">
        <v>52</v>
      </c>
      <c r="E48" s="9">
        <v>890</v>
      </c>
    </row>
    <row r="49" spans="1:5">
      <c r="A49" t="s">
        <v>250</v>
      </c>
      <c r="B49" t="s">
        <v>251</v>
      </c>
      <c r="C49" t="s">
        <v>252</v>
      </c>
      <c r="D49" s="7" t="s">
        <v>52</v>
      </c>
      <c r="E49" s="9">
        <v>540</v>
      </c>
    </row>
    <row r="50" spans="1:5">
      <c r="A50" t="s">
        <v>255</v>
      </c>
      <c r="B50" t="s">
        <v>256</v>
      </c>
      <c r="C50" t="s">
        <v>91</v>
      </c>
      <c r="D50" s="7" t="s">
        <v>128</v>
      </c>
      <c r="E50" s="9">
        <v>76</v>
      </c>
    </row>
    <row r="51" spans="1:5">
      <c r="A51" t="s">
        <v>259</v>
      </c>
      <c r="B51" t="s">
        <v>260</v>
      </c>
      <c r="C51" t="s">
        <v>261</v>
      </c>
      <c r="D51" s="7" t="s">
        <v>52</v>
      </c>
      <c r="E51" s="9">
        <v>963</v>
      </c>
    </row>
    <row r="52" spans="1:5">
      <c r="A52" t="s">
        <v>615</v>
      </c>
      <c r="B52" t="s">
        <v>625</v>
      </c>
      <c r="C52" t="s">
        <v>91</v>
      </c>
      <c r="D52" s="7" t="s">
        <v>608</v>
      </c>
    </row>
    <row r="53" spans="1:5">
      <c r="A53" t="s">
        <v>269</v>
      </c>
      <c r="B53" t="s">
        <v>270</v>
      </c>
      <c r="C53" t="s">
        <v>202</v>
      </c>
      <c r="D53" s="7" t="s">
        <v>61</v>
      </c>
      <c r="E53" s="9">
        <v>269</v>
      </c>
    </row>
    <row r="54" spans="1:5">
      <c r="A54" t="s">
        <v>275</v>
      </c>
      <c r="B54" t="s">
        <v>276</v>
      </c>
      <c r="C54" t="s">
        <v>91</v>
      </c>
      <c r="D54" s="7" t="s">
        <v>61</v>
      </c>
      <c r="E54" s="9">
        <v>545</v>
      </c>
    </row>
    <row r="55" spans="1:5">
      <c r="A55" t="s">
        <v>279</v>
      </c>
      <c r="B55" t="s">
        <v>280</v>
      </c>
      <c r="C55" t="s">
        <v>202</v>
      </c>
      <c r="D55" s="7" t="s">
        <v>38</v>
      </c>
      <c r="E55" s="9">
        <v>1292</v>
      </c>
    </row>
    <row r="56" spans="1:5">
      <c r="A56" t="s">
        <v>613</v>
      </c>
      <c r="B56" t="s">
        <v>623</v>
      </c>
      <c r="C56" t="s">
        <v>75</v>
      </c>
      <c r="D56" s="7" t="s">
        <v>608</v>
      </c>
    </row>
    <row r="57" spans="1:5">
      <c r="A57" t="s">
        <v>616</v>
      </c>
      <c r="B57" t="s">
        <v>626</v>
      </c>
      <c r="C57" t="s">
        <v>91</v>
      </c>
      <c r="D57" s="7" t="s">
        <v>608</v>
      </c>
    </row>
    <row r="58" spans="1:5">
      <c r="A58" t="s">
        <v>282</v>
      </c>
      <c r="B58" t="s">
        <v>283</v>
      </c>
      <c r="C58" t="s">
        <v>91</v>
      </c>
      <c r="D58" s="7" t="s">
        <v>52</v>
      </c>
      <c r="E58" s="9">
        <v>14283</v>
      </c>
    </row>
    <row r="59" spans="1:5">
      <c r="A59" t="s">
        <v>285</v>
      </c>
      <c r="B59" t="s">
        <v>286</v>
      </c>
      <c r="C59" t="s">
        <v>91</v>
      </c>
      <c r="D59" s="7" t="s">
        <v>52</v>
      </c>
      <c r="E59" s="9">
        <v>6628</v>
      </c>
    </row>
    <row r="60" spans="1:5">
      <c r="A60" t="s">
        <v>288</v>
      </c>
      <c r="B60" t="s">
        <v>289</v>
      </c>
      <c r="C60" t="s">
        <v>91</v>
      </c>
      <c r="D60" s="7" t="s">
        <v>61</v>
      </c>
      <c r="E60" s="9">
        <v>4531</v>
      </c>
    </row>
    <row r="61" spans="1:5">
      <c r="A61" t="s">
        <v>291</v>
      </c>
      <c r="B61" t="s">
        <v>292</v>
      </c>
      <c r="C61" t="s">
        <v>91</v>
      </c>
      <c r="D61" s="7" t="s">
        <v>61</v>
      </c>
      <c r="E61" s="9">
        <v>3370</v>
      </c>
    </row>
    <row r="62" spans="1:5">
      <c r="A62" t="s">
        <v>294</v>
      </c>
      <c r="B62" t="s">
        <v>295</v>
      </c>
      <c r="C62" t="s">
        <v>202</v>
      </c>
      <c r="D62" s="7" t="s">
        <v>61</v>
      </c>
      <c r="E62" s="9">
        <v>608</v>
      </c>
    </row>
    <row r="63" spans="1:5">
      <c r="A63" t="s">
        <v>298</v>
      </c>
      <c r="B63" t="s">
        <v>299</v>
      </c>
      <c r="C63" t="s">
        <v>91</v>
      </c>
      <c r="D63" s="7" t="s">
        <v>52</v>
      </c>
      <c r="E63" s="9">
        <v>653</v>
      </c>
    </row>
    <row r="64" spans="1:5">
      <c r="A64" t="s">
        <v>301</v>
      </c>
      <c r="B64" t="s">
        <v>302</v>
      </c>
      <c r="C64" t="s">
        <v>42</v>
      </c>
      <c r="D64" s="7" t="s">
        <v>38</v>
      </c>
      <c r="E64" s="9">
        <v>1383</v>
      </c>
    </row>
    <row r="65" spans="1:5">
      <c r="A65" t="s">
        <v>304</v>
      </c>
      <c r="B65" t="s">
        <v>305</v>
      </c>
      <c r="C65" t="s">
        <v>155</v>
      </c>
      <c r="D65" s="7" t="s">
        <v>136</v>
      </c>
      <c r="E65" s="9">
        <v>211</v>
      </c>
    </row>
    <row r="66" spans="1:5">
      <c r="A66" t="s">
        <v>308</v>
      </c>
      <c r="B66" t="s">
        <v>309</v>
      </c>
      <c r="C66" t="s">
        <v>91</v>
      </c>
      <c r="D66" s="7" t="s">
        <v>39</v>
      </c>
    </row>
    <row r="67" spans="1:5">
      <c r="A67" t="s">
        <v>311</v>
      </c>
      <c r="B67" t="s">
        <v>312</v>
      </c>
      <c r="C67" t="s">
        <v>42</v>
      </c>
      <c r="D67" s="7" t="s">
        <v>38</v>
      </c>
      <c r="E67" s="9">
        <v>750</v>
      </c>
    </row>
    <row r="68" spans="1:5">
      <c r="A68" t="s">
        <v>315</v>
      </c>
      <c r="B68" t="s">
        <v>316</v>
      </c>
      <c r="C68" t="s">
        <v>261</v>
      </c>
      <c r="D68" s="7" t="s">
        <v>39</v>
      </c>
    </row>
    <row r="69" spans="1:5">
      <c r="A69" t="s">
        <v>320</v>
      </c>
      <c r="B69" t="s">
        <v>316</v>
      </c>
      <c r="C69" t="s">
        <v>261</v>
      </c>
      <c r="D69" s="7" t="s">
        <v>39</v>
      </c>
    </row>
    <row r="70" spans="1:5">
      <c r="A70" t="s">
        <v>324</v>
      </c>
      <c r="B70" t="s">
        <v>316</v>
      </c>
      <c r="C70" t="s">
        <v>261</v>
      </c>
      <c r="D70" s="7" t="s">
        <v>38</v>
      </c>
      <c r="E70" s="9">
        <v>3257</v>
      </c>
    </row>
    <row r="71" spans="1:5">
      <c r="A71" t="s">
        <v>326</v>
      </c>
      <c r="B71" t="s">
        <v>327</v>
      </c>
      <c r="C71" t="s">
        <v>42</v>
      </c>
      <c r="D71" s="7" t="s">
        <v>52</v>
      </c>
      <c r="E71" s="9">
        <v>523</v>
      </c>
    </row>
    <row r="72" spans="1:5">
      <c r="A72" t="s">
        <v>333</v>
      </c>
      <c r="B72" t="s">
        <v>334</v>
      </c>
      <c r="C72" t="s">
        <v>202</v>
      </c>
      <c r="D72" s="7" t="s">
        <v>52</v>
      </c>
      <c r="E72" s="9">
        <v>454</v>
      </c>
    </row>
    <row r="73" spans="1:5">
      <c r="A73" t="s">
        <v>337</v>
      </c>
      <c r="B73" t="s">
        <v>338</v>
      </c>
      <c r="C73" t="s">
        <v>91</v>
      </c>
      <c r="D73" s="7" t="s">
        <v>128</v>
      </c>
      <c r="E73" s="9">
        <v>141</v>
      </c>
    </row>
    <row r="74" spans="1:5">
      <c r="A74" t="s">
        <v>614</v>
      </c>
      <c r="B74" t="s">
        <v>624</v>
      </c>
      <c r="C74" t="s">
        <v>91</v>
      </c>
      <c r="D74" s="7" t="s">
        <v>608</v>
      </c>
    </row>
    <row r="75" spans="1:5">
      <c r="A75" t="s">
        <v>341</v>
      </c>
      <c r="B75" t="s">
        <v>342</v>
      </c>
      <c r="C75" t="s">
        <v>118</v>
      </c>
      <c r="D75" s="7" t="s">
        <v>61</v>
      </c>
      <c r="E75" s="9">
        <v>2846</v>
      </c>
    </row>
    <row r="76" spans="1:5">
      <c r="A76" t="s">
        <v>344</v>
      </c>
      <c r="B76" t="s">
        <v>345</v>
      </c>
      <c r="C76" t="s">
        <v>91</v>
      </c>
      <c r="D76" s="7" t="s">
        <v>52</v>
      </c>
      <c r="E76" s="9">
        <v>3499</v>
      </c>
    </row>
    <row r="77" spans="1:5">
      <c r="A77" t="s">
        <v>348</v>
      </c>
      <c r="B77" t="s">
        <v>349</v>
      </c>
      <c r="C77" t="s">
        <v>113</v>
      </c>
      <c r="D77" s="7" t="s">
        <v>52</v>
      </c>
      <c r="E77" s="9">
        <v>3882</v>
      </c>
    </row>
    <row r="78" spans="1:5">
      <c r="A78" t="s">
        <v>352</v>
      </c>
      <c r="B78" t="s">
        <v>353</v>
      </c>
      <c r="C78" t="s">
        <v>91</v>
      </c>
      <c r="D78" s="7" t="s">
        <v>106</v>
      </c>
      <c r="E78" s="9">
        <v>3538</v>
      </c>
    </row>
    <row r="79" spans="1:5">
      <c r="A79" t="s">
        <v>357</v>
      </c>
      <c r="B79" t="s">
        <v>358</v>
      </c>
      <c r="C79" t="s">
        <v>75</v>
      </c>
      <c r="D79" s="7" t="s">
        <v>61</v>
      </c>
      <c r="E79" s="9">
        <v>347</v>
      </c>
    </row>
    <row r="80" spans="1:5">
      <c r="A80" t="s">
        <v>360</v>
      </c>
      <c r="B80" t="s">
        <v>361</v>
      </c>
      <c r="C80" t="s">
        <v>91</v>
      </c>
      <c r="D80" s="7" t="s">
        <v>39</v>
      </c>
      <c r="E80" s="9">
        <v>316</v>
      </c>
    </row>
    <row r="81" spans="1:5">
      <c r="A81" t="s">
        <v>367</v>
      </c>
      <c r="B81" t="s">
        <v>368</v>
      </c>
      <c r="C81" t="s">
        <v>155</v>
      </c>
      <c r="D81" s="7" t="s">
        <v>136</v>
      </c>
      <c r="E81" s="9">
        <v>1488</v>
      </c>
    </row>
    <row r="82" spans="1:5">
      <c r="A82" t="s">
        <v>370</v>
      </c>
      <c r="B82" t="s">
        <v>371</v>
      </c>
      <c r="C82" t="s">
        <v>113</v>
      </c>
      <c r="D82" s="7" t="s">
        <v>52</v>
      </c>
      <c r="E82" s="9">
        <v>2813</v>
      </c>
    </row>
    <row r="83" spans="1:5">
      <c r="A83" t="s">
        <v>373</v>
      </c>
      <c r="B83" t="s">
        <v>374</v>
      </c>
      <c r="C83" t="s">
        <v>202</v>
      </c>
      <c r="D83" s="7" t="s">
        <v>52</v>
      </c>
      <c r="E83" s="9">
        <v>56</v>
      </c>
    </row>
    <row r="84" spans="1:5">
      <c r="A84" t="s">
        <v>375</v>
      </c>
      <c r="B84" t="s">
        <v>376</v>
      </c>
      <c r="C84" t="s">
        <v>75</v>
      </c>
      <c r="D84" s="7" t="s">
        <v>61</v>
      </c>
      <c r="E84" s="9">
        <v>177</v>
      </c>
    </row>
    <row r="85" spans="1:5">
      <c r="A85" t="s">
        <v>378</v>
      </c>
      <c r="B85" t="s">
        <v>379</v>
      </c>
      <c r="C85" t="s">
        <v>91</v>
      </c>
      <c r="D85" s="7" t="s">
        <v>52</v>
      </c>
      <c r="E85" s="9">
        <v>310</v>
      </c>
    </row>
    <row r="86" spans="1:5">
      <c r="A86" t="s">
        <v>384</v>
      </c>
      <c r="B86" t="s">
        <v>385</v>
      </c>
      <c r="C86" t="s">
        <v>91</v>
      </c>
      <c r="D86" s="7" t="s">
        <v>128</v>
      </c>
      <c r="E86" s="9">
        <v>2771</v>
      </c>
    </row>
    <row r="87" spans="1:5">
      <c r="A87" t="s">
        <v>388</v>
      </c>
      <c r="B87" t="s">
        <v>389</v>
      </c>
      <c r="C87" t="s">
        <v>91</v>
      </c>
      <c r="D87" s="7" t="s">
        <v>136</v>
      </c>
      <c r="E87" s="9">
        <v>1501</v>
      </c>
    </row>
    <row r="88" spans="1:5">
      <c r="A88" t="s">
        <v>392</v>
      </c>
      <c r="B88" t="s">
        <v>393</v>
      </c>
      <c r="C88" t="s">
        <v>202</v>
      </c>
      <c r="D88" s="7" t="s">
        <v>38</v>
      </c>
      <c r="E88" s="9">
        <v>176</v>
      </c>
    </row>
    <row r="89" spans="1:5">
      <c r="A89" t="s">
        <v>395</v>
      </c>
      <c r="B89" t="s">
        <v>396</v>
      </c>
      <c r="C89" t="s">
        <v>202</v>
      </c>
      <c r="D89" s="7" t="s">
        <v>39</v>
      </c>
      <c r="E89" s="9">
        <v>924</v>
      </c>
    </row>
    <row r="90" spans="1:5">
      <c r="A90" t="s">
        <v>400</v>
      </c>
      <c r="B90" t="s">
        <v>401</v>
      </c>
      <c r="C90" t="s">
        <v>202</v>
      </c>
      <c r="D90" s="7" t="s">
        <v>39</v>
      </c>
      <c r="E90" s="9">
        <v>90</v>
      </c>
    </row>
    <row r="91" spans="1:5">
      <c r="A91" t="s">
        <v>404</v>
      </c>
      <c r="B91" t="s">
        <v>405</v>
      </c>
      <c r="C91" t="s">
        <v>202</v>
      </c>
      <c r="D91" s="7" t="s">
        <v>52</v>
      </c>
      <c r="E91" s="9">
        <v>901</v>
      </c>
    </row>
    <row r="92" spans="1:5">
      <c r="A92" t="s">
        <v>407</v>
      </c>
      <c r="B92" t="s">
        <v>408</v>
      </c>
      <c r="C92" t="s">
        <v>252</v>
      </c>
      <c r="D92" s="7" t="s">
        <v>61</v>
      </c>
      <c r="E92" s="9">
        <v>2164</v>
      </c>
    </row>
    <row r="93" spans="1:5">
      <c r="A93" t="s">
        <v>410</v>
      </c>
      <c r="B93" t="s">
        <v>411</v>
      </c>
      <c r="C93" t="s">
        <v>202</v>
      </c>
      <c r="D93" s="7" t="s">
        <v>61</v>
      </c>
      <c r="E93" s="9">
        <v>3109</v>
      </c>
    </row>
    <row r="94" spans="1:5">
      <c r="A94" t="s">
        <v>413</v>
      </c>
      <c r="B94" t="s">
        <v>414</v>
      </c>
      <c r="C94" t="s">
        <v>202</v>
      </c>
      <c r="D94" s="7" t="s">
        <v>52</v>
      </c>
      <c r="E94" s="9">
        <v>8691</v>
      </c>
    </row>
    <row r="95" spans="1:5">
      <c r="A95" t="s">
        <v>416</v>
      </c>
      <c r="B95" t="s">
        <v>417</v>
      </c>
      <c r="C95" t="s">
        <v>202</v>
      </c>
      <c r="D95" s="7" t="s">
        <v>39</v>
      </c>
      <c r="E95" s="9">
        <v>1080</v>
      </c>
    </row>
    <row r="96" spans="1:5">
      <c r="A96" t="s">
        <v>609</v>
      </c>
      <c r="B96" t="s">
        <v>619</v>
      </c>
      <c r="C96" t="s">
        <v>42</v>
      </c>
      <c r="D96" s="7" t="s">
        <v>608</v>
      </c>
    </row>
    <row r="97" spans="1:5">
      <c r="A97" t="s">
        <v>419</v>
      </c>
      <c r="B97" t="s">
        <v>420</v>
      </c>
      <c r="C97" t="s">
        <v>91</v>
      </c>
      <c r="D97" s="7" t="s">
        <v>38</v>
      </c>
      <c r="E97" s="9">
        <v>8528</v>
      </c>
    </row>
    <row r="98" spans="1:5">
      <c r="A98" t="s">
        <v>422</v>
      </c>
      <c r="B98" t="s">
        <v>423</v>
      </c>
      <c r="C98" t="s">
        <v>91</v>
      </c>
      <c r="D98" s="7" t="s">
        <v>39</v>
      </c>
      <c r="E98" s="9">
        <v>994</v>
      </c>
    </row>
    <row r="99" spans="1:5">
      <c r="A99" t="s">
        <v>425</v>
      </c>
      <c r="B99" t="s">
        <v>426</v>
      </c>
      <c r="C99" t="s">
        <v>91</v>
      </c>
      <c r="D99" s="7" t="s">
        <v>38</v>
      </c>
      <c r="E99" s="9">
        <v>1038</v>
      </c>
    </row>
    <row r="100" spans="1:5">
      <c r="A100" t="s">
        <v>428</v>
      </c>
      <c r="B100" t="s">
        <v>429</v>
      </c>
      <c r="C100" t="s">
        <v>202</v>
      </c>
      <c r="D100" s="7" t="s">
        <v>39</v>
      </c>
      <c r="E100" s="9">
        <v>1238</v>
      </c>
    </row>
    <row r="101" spans="1:5">
      <c r="A101" t="s">
        <v>431</v>
      </c>
      <c r="B101" t="s">
        <v>432</v>
      </c>
      <c r="C101" t="s">
        <v>42</v>
      </c>
      <c r="D101" s="7" t="s">
        <v>52</v>
      </c>
      <c r="E101" s="9">
        <v>1974</v>
      </c>
    </row>
    <row r="102" spans="1:5">
      <c r="A102" t="s">
        <v>434</v>
      </c>
      <c r="B102" t="s">
        <v>435</v>
      </c>
      <c r="C102" t="s">
        <v>42</v>
      </c>
      <c r="D102" s="7" t="s">
        <v>52</v>
      </c>
      <c r="E102" s="9">
        <v>756</v>
      </c>
    </row>
    <row r="103" spans="1:5">
      <c r="A103" t="s">
        <v>437</v>
      </c>
      <c r="B103" t="s">
        <v>438</v>
      </c>
      <c r="C103" t="s">
        <v>42</v>
      </c>
      <c r="D103" s="7" t="s">
        <v>38</v>
      </c>
      <c r="E103" s="9">
        <v>541</v>
      </c>
    </row>
    <row r="104" spans="1:5">
      <c r="A104" t="s">
        <v>440</v>
      </c>
      <c r="B104" t="s">
        <v>441</v>
      </c>
      <c r="C104" t="s">
        <v>42</v>
      </c>
      <c r="D104" s="7" t="s">
        <v>39</v>
      </c>
      <c r="E104" s="9">
        <v>485</v>
      </c>
    </row>
    <row r="105" spans="1:5">
      <c r="A105" t="s">
        <v>443</v>
      </c>
      <c r="B105" t="s">
        <v>444</v>
      </c>
      <c r="C105" t="s">
        <v>42</v>
      </c>
      <c r="D105" s="7" t="s">
        <v>52</v>
      </c>
      <c r="E105" s="9">
        <v>214</v>
      </c>
    </row>
    <row r="106" spans="1:5">
      <c r="A106" t="s">
        <v>446</v>
      </c>
      <c r="B106" t="s">
        <v>447</v>
      </c>
      <c r="C106" t="s">
        <v>42</v>
      </c>
      <c r="D106" s="7" t="s">
        <v>39</v>
      </c>
      <c r="E106" s="9">
        <v>378</v>
      </c>
    </row>
    <row r="107" spans="1:5">
      <c r="A107" t="s">
        <v>449</v>
      </c>
      <c r="B107" t="s">
        <v>450</v>
      </c>
      <c r="C107" t="s">
        <v>42</v>
      </c>
      <c r="D107" s="7" t="s">
        <v>39</v>
      </c>
      <c r="E107" s="9">
        <v>149</v>
      </c>
    </row>
    <row r="108" spans="1:5">
      <c r="A108" t="s">
        <v>453</v>
      </c>
      <c r="B108" t="s">
        <v>454</v>
      </c>
      <c r="C108" t="s">
        <v>42</v>
      </c>
      <c r="D108" s="7" t="s">
        <v>106</v>
      </c>
      <c r="E108" s="9">
        <v>2044</v>
      </c>
    </row>
    <row r="109" spans="1:5">
      <c r="A109" t="s">
        <v>456</v>
      </c>
      <c r="B109" t="s">
        <v>457</v>
      </c>
      <c r="C109" t="s">
        <v>42</v>
      </c>
      <c r="D109" s="7" t="s">
        <v>39</v>
      </c>
    </row>
    <row r="110" spans="1:5">
      <c r="A110" t="s">
        <v>460</v>
      </c>
      <c r="B110" t="s">
        <v>461</v>
      </c>
      <c r="C110" t="s">
        <v>42</v>
      </c>
      <c r="D110" s="7" t="s">
        <v>61</v>
      </c>
      <c r="E110" s="9">
        <v>100</v>
      </c>
    </row>
    <row r="111" spans="1:5">
      <c r="A111" t="s">
        <v>464</v>
      </c>
      <c r="B111" t="s">
        <v>465</v>
      </c>
      <c r="C111" t="s">
        <v>42</v>
      </c>
      <c r="D111" s="7" t="s">
        <v>52</v>
      </c>
      <c r="E111" s="9">
        <v>6605</v>
      </c>
    </row>
    <row r="112" spans="1:5">
      <c r="A112" t="s">
        <v>468</v>
      </c>
      <c r="B112" t="s">
        <v>469</v>
      </c>
      <c r="C112" t="s">
        <v>42</v>
      </c>
      <c r="D112" s="7" t="s">
        <v>61</v>
      </c>
      <c r="E112" s="9">
        <v>393</v>
      </c>
    </row>
    <row r="113" spans="1:5">
      <c r="A113" t="s">
        <v>474</v>
      </c>
      <c r="B113" t="s">
        <v>475</v>
      </c>
      <c r="C113" t="s">
        <v>113</v>
      </c>
      <c r="D113" s="7" t="s">
        <v>52</v>
      </c>
      <c r="E113" s="9">
        <v>455</v>
      </c>
    </row>
    <row r="114" spans="1:5">
      <c r="A114" t="s">
        <v>477</v>
      </c>
      <c r="B114" t="s">
        <v>478</v>
      </c>
      <c r="C114" t="s">
        <v>91</v>
      </c>
      <c r="D114" s="7" t="s">
        <v>39</v>
      </c>
    </row>
    <row r="115" spans="1:5">
      <c r="A115" t="s">
        <v>487</v>
      </c>
      <c r="B115" t="s">
        <v>488</v>
      </c>
      <c r="C115" t="s">
        <v>252</v>
      </c>
      <c r="D115" s="7" t="s">
        <v>52</v>
      </c>
      <c r="E115" s="9">
        <v>395</v>
      </c>
    </row>
    <row r="116" spans="1:5">
      <c r="A116" t="s">
        <v>484</v>
      </c>
      <c r="B116" t="s">
        <v>485</v>
      </c>
      <c r="C116" t="s">
        <v>202</v>
      </c>
      <c r="D116" s="7" t="s">
        <v>136</v>
      </c>
      <c r="E116" s="9">
        <v>1670</v>
      </c>
    </row>
    <row r="117" spans="1:5">
      <c r="A117" t="s">
        <v>494</v>
      </c>
      <c r="B117" t="s">
        <v>495</v>
      </c>
      <c r="C117" t="s">
        <v>330</v>
      </c>
      <c r="D117" s="7" t="s">
        <v>106</v>
      </c>
      <c r="E117" s="9">
        <v>81</v>
      </c>
    </row>
    <row r="118" spans="1:5">
      <c r="A118" t="s">
        <v>618</v>
      </c>
      <c r="B118" t="s">
        <v>628</v>
      </c>
      <c r="C118" t="s">
        <v>91</v>
      </c>
      <c r="D118" s="7" t="s">
        <v>608</v>
      </c>
    </row>
    <row r="119" spans="1:5">
      <c r="A119" t="s">
        <v>498</v>
      </c>
      <c r="B119" t="s">
        <v>499</v>
      </c>
      <c r="C119" t="s">
        <v>91</v>
      </c>
      <c r="D119" s="7" t="s">
        <v>39</v>
      </c>
      <c r="E119" s="9">
        <v>43</v>
      </c>
    </row>
    <row r="120" spans="1:5">
      <c r="A120" t="s">
        <v>502</v>
      </c>
      <c r="B120" t="s">
        <v>503</v>
      </c>
      <c r="C120" t="s">
        <v>91</v>
      </c>
      <c r="D120" s="7" t="s">
        <v>61</v>
      </c>
      <c r="E120" s="9">
        <v>474</v>
      </c>
    </row>
    <row r="121" spans="1:5">
      <c r="A121" t="s">
        <v>505</v>
      </c>
      <c r="B121" t="s">
        <v>506</v>
      </c>
      <c r="C121" t="s">
        <v>91</v>
      </c>
      <c r="D121" s="7" t="s">
        <v>61</v>
      </c>
      <c r="E121" s="9">
        <v>90</v>
      </c>
    </row>
    <row r="122" spans="1:5">
      <c r="A122" t="s">
        <v>508</v>
      </c>
      <c r="B122" t="s">
        <v>509</v>
      </c>
      <c r="C122" t="s">
        <v>202</v>
      </c>
      <c r="D122" s="7" t="s">
        <v>61</v>
      </c>
      <c r="E122" s="9">
        <v>1212</v>
      </c>
    </row>
    <row r="123" spans="1:5">
      <c r="A123" t="s">
        <v>511</v>
      </c>
      <c r="B123" t="s">
        <v>512</v>
      </c>
      <c r="C123" t="s">
        <v>202</v>
      </c>
      <c r="D123" s="7" t="s">
        <v>61</v>
      </c>
      <c r="E123" s="9">
        <v>608</v>
      </c>
    </row>
    <row r="124" spans="1:5">
      <c r="A124" t="s">
        <v>514</v>
      </c>
      <c r="B124" t="s">
        <v>515</v>
      </c>
      <c r="C124" t="s">
        <v>202</v>
      </c>
      <c r="D124" s="7" t="s">
        <v>39</v>
      </c>
      <c r="E124" s="9">
        <v>150</v>
      </c>
    </row>
    <row r="125" spans="1:5">
      <c r="A125" t="s">
        <v>517</v>
      </c>
      <c r="B125" t="s">
        <v>518</v>
      </c>
      <c r="C125" t="s">
        <v>113</v>
      </c>
      <c r="D125" s="7" t="s">
        <v>128</v>
      </c>
      <c r="E125" s="9">
        <v>89</v>
      </c>
    </row>
    <row r="126" spans="1:5">
      <c r="A126" t="s">
        <v>519</v>
      </c>
      <c r="B126" t="s">
        <v>520</v>
      </c>
      <c r="C126" t="s">
        <v>202</v>
      </c>
      <c r="D126" s="7" t="s">
        <v>61</v>
      </c>
      <c r="E126" s="9">
        <v>4726</v>
      </c>
    </row>
    <row r="127" spans="1:5">
      <c r="A127" t="s">
        <v>522</v>
      </c>
      <c r="B127" t="s">
        <v>523</v>
      </c>
      <c r="C127" t="s">
        <v>42</v>
      </c>
      <c r="D127" s="7" t="s">
        <v>38</v>
      </c>
      <c r="E127" s="9">
        <v>348</v>
      </c>
    </row>
    <row r="128" spans="1:5">
      <c r="A128" t="s">
        <v>524</v>
      </c>
      <c r="B128" t="s">
        <v>525</v>
      </c>
      <c r="C128" t="s">
        <v>75</v>
      </c>
      <c r="D128" s="7" t="s">
        <v>52</v>
      </c>
      <c r="E128" s="9">
        <v>9337</v>
      </c>
    </row>
    <row r="129" spans="1:5">
      <c r="A129" t="s">
        <v>527</v>
      </c>
      <c r="B129" t="s">
        <v>528</v>
      </c>
      <c r="C129" t="s">
        <v>91</v>
      </c>
      <c r="D129" s="7" t="s">
        <v>106</v>
      </c>
      <c r="E129" s="9">
        <v>394</v>
      </c>
    </row>
    <row r="130" spans="1:5">
      <c r="A130" t="s">
        <v>531</v>
      </c>
      <c r="B130" t="s">
        <v>532</v>
      </c>
      <c r="C130" t="s">
        <v>91</v>
      </c>
      <c r="D130" s="7" t="s">
        <v>52</v>
      </c>
      <c r="E130" s="9">
        <v>2116</v>
      </c>
    </row>
    <row r="131" spans="1:5">
      <c r="A131" t="s">
        <v>535</v>
      </c>
      <c r="B131" t="s">
        <v>536</v>
      </c>
      <c r="C131" t="s">
        <v>91</v>
      </c>
      <c r="D131" s="7" t="s">
        <v>52</v>
      </c>
      <c r="E131" s="9">
        <v>1216</v>
      </c>
    </row>
    <row r="132" spans="1:5">
      <c r="A132" t="s">
        <v>542</v>
      </c>
      <c r="B132" t="s">
        <v>543</v>
      </c>
      <c r="C132" t="s">
        <v>91</v>
      </c>
      <c r="D132" s="7" t="s">
        <v>544</v>
      </c>
      <c r="E132" s="9">
        <v>107</v>
      </c>
    </row>
    <row r="133" spans="1:5">
      <c r="A133" t="s">
        <v>546</v>
      </c>
      <c r="B133" t="s">
        <v>547</v>
      </c>
      <c r="C133" t="s">
        <v>91</v>
      </c>
      <c r="D133" s="7" t="s">
        <v>52</v>
      </c>
      <c r="E133" s="9">
        <v>3607</v>
      </c>
    </row>
    <row r="134" spans="1:5">
      <c r="A134" t="s">
        <v>550</v>
      </c>
      <c r="B134" t="s">
        <v>551</v>
      </c>
      <c r="C134" t="s">
        <v>202</v>
      </c>
      <c r="D134" s="7" t="s">
        <v>544</v>
      </c>
      <c r="E134" s="9">
        <v>1380</v>
      </c>
    </row>
    <row r="135" spans="1:5">
      <c r="A135" t="s">
        <v>553</v>
      </c>
      <c r="B135" t="s">
        <v>554</v>
      </c>
      <c r="C135" t="s">
        <v>155</v>
      </c>
      <c r="D135" s="7" t="s">
        <v>39</v>
      </c>
      <c r="E135" s="9">
        <v>610</v>
      </c>
    </row>
    <row r="136" spans="1:5">
      <c r="A136" t="s">
        <v>555</v>
      </c>
      <c r="B136" t="s">
        <v>556</v>
      </c>
      <c r="C136" t="s">
        <v>202</v>
      </c>
      <c r="D136" s="7" t="s">
        <v>544</v>
      </c>
      <c r="E136" s="9">
        <v>533</v>
      </c>
    </row>
    <row r="137" spans="1:5">
      <c r="A137" t="s">
        <v>559</v>
      </c>
      <c r="B137" t="s">
        <v>560</v>
      </c>
      <c r="C137" t="s">
        <v>261</v>
      </c>
      <c r="D137" s="7" t="s">
        <v>128</v>
      </c>
      <c r="E137" s="9">
        <v>365</v>
      </c>
    </row>
    <row r="138" spans="1:5">
      <c r="A138" t="s">
        <v>569</v>
      </c>
      <c r="B138" t="s">
        <v>564</v>
      </c>
      <c r="C138" t="s">
        <v>91</v>
      </c>
      <c r="D138" s="7" t="s">
        <v>39</v>
      </c>
    </row>
    <row r="139" spans="1:5">
      <c r="A139" t="s">
        <v>570</v>
      </c>
      <c r="B139" t="s">
        <v>564</v>
      </c>
      <c r="C139" t="s">
        <v>91</v>
      </c>
      <c r="D139" s="7" t="s">
        <v>39</v>
      </c>
    </row>
    <row r="140" spans="1:5">
      <c r="A140" t="s">
        <v>575</v>
      </c>
      <c r="B140" t="s">
        <v>576</v>
      </c>
      <c r="C140" t="s">
        <v>91</v>
      </c>
      <c r="D140" s="7" t="s">
        <v>39</v>
      </c>
      <c r="E140" s="9">
        <v>378</v>
      </c>
    </row>
    <row r="141" spans="1:5">
      <c r="A141" t="s">
        <v>578</v>
      </c>
      <c r="B141" t="s">
        <v>579</v>
      </c>
      <c r="C141" t="s">
        <v>91</v>
      </c>
      <c r="D141" s="7" t="s">
        <v>128</v>
      </c>
      <c r="E141" s="9">
        <v>1636</v>
      </c>
    </row>
    <row r="142" spans="1:5">
      <c r="A142" t="s">
        <v>581</v>
      </c>
      <c r="B142" t="s">
        <v>582</v>
      </c>
      <c r="C142" t="s">
        <v>91</v>
      </c>
      <c r="D142" s="7" t="s">
        <v>61</v>
      </c>
      <c r="E142" s="9">
        <v>434</v>
      </c>
    </row>
    <row r="143" spans="1:5">
      <c r="A143" t="s">
        <v>585</v>
      </c>
      <c r="B143" t="s">
        <v>586</v>
      </c>
      <c r="C143" t="s">
        <v>91</v>
      </c>
      <c r="D143" s="7" t="s">
        <v>38</v>
      </c>
      <c r="E143" s="9">
        <v>3552</v>
      </c>
    </row>
    <row r="144" spans="1:5">
      <c r="A144" t="s">
        <v>588</v>
      </c>
      <c r="B144" t="s">
        <v>589</v>
      </c>
      <c r="C144" t="s">
        <v>91</v>
      </c>
      <c r="D144" s="7" t="s">
        <v>61</v>
      </c>
      <c r="E144" s="9">
        <v>3427</v>
      </c>
    </row>
    <row r="145" spans="1:5">
      <c r="A145" t="s">
        <v>594</v>
      </c>
      <c r="B145" t="s">
        <v>595</v>
      </c>
      <c r="C145" t="s">
        <v>91</v>
      </c>
      <c r="D145" s="7" t="s">
        <v>61</v>
      </c>
      <c r="E145" s="9">
        <v>742</v>
      </c>
    </row>
    <row r="146" spans="1:5">
      <c r="A146" t="s">
        <v>600</v>
      </c>
      <c r="B146" t="s">
        <v>601</v>
      </c>
      <c r="C146" t="s">
        <v>202</v>
      </c>
      <c r="D146" s="7" t="s">
        <v>61</v>
      </c>
      <c r="E146" s="9">
        <v>165</v>
      </c>
    </row>
    <row r="147" spans="1:5">
      <c r="A147" t="s">
        <v>617</v>
      </c>
      <c r="B147" t="s">
        <v>627</v>
      </c>
      <c r="C147" t="s">
        <v>330</v>
      </c>
      <c r="D147" s="7" t="s">
        <v>608</v>
      </c>
    </row>
    <row r="148" spans="1:5">
      <c r="A148" t="s">
        <v>603</v>
      </c>
      <c r="B148" t="s">
        <v>604</v>
      </c>
      <c r="C148" t="s">
        <v>113</v>
      </c>
      <c r="D148" s="7" t="s">
        <v>52</v>
      </c>
      <c r="E148" s="9">
        <v>288</v>
      </c>
    </row>
    <row r="149" spans="1:5">
      <c r="D149"/>
      <c r="E149"/>
    </row>
    <row r="150" spans="1:5">
      <c r="D150"/>
      <c r="E150"/>
    </row>
    <row r="151" spans="1:5">
      <c r="D151"/>
      <c r="E151"/>
    </row>
    <row r="152" spans="1:5">
      <c r="D152"/>
      <c r="E152"/>
    </row>
    <row r="153" spans="1:5">
      <c r="D153"/>
      <c r="E153"/>
    </row>
    <row r="154" spans="1:5">
      <c r="D154"/>
      <c r="E154"/>
    </row>
    <row r="155" spans="1:5">
      <c r="D155"/>
      <c r="E155"/>
    </row>
    <row r="156" spans="1:5">
      <c r="D156"/>
      <c r="E156"/>
    </row>
    <row r="157" spans="1:5">
      <c r="D157"/>
      <c r="E157"/>
    </row>
    <row r="158" spans="1:5">
      <c r="D158"/>
      <c r="E158"/>
    </row>
    <row r="159" spans="1:5">
      <c r="D159"/>
      <c r="E159"/>
    </row>
    <row r="160" spans="1:5">
      <c r="D160"/>
      <c r="E160"/>
    </row>
    <row r="161" spans="4:5">
      <c r="D161"/>
      <c r="E161"/>
    </row>
    <row r="162" spans="4:5">
      <c r="D162"/>
      <c r="E162"/>
    </row>
    <row r="163" spans="4:5">
      <c r="D163"/>
      <c r="E163"/>
    </row>
    <row r="164" spans="4:5">
      <c r="D164"/>
      <c r="E164"/>
    </row>
    <row r="165" spans="4:5">
      <c r="D165"/>
      <c r="E165"/>
    </row>
    <row r="166" spans="4:5">
      <c r="D166"/>
      <c r="E166"/>
    </row>
    <row r="167" spans="4:5">
      <c r="D167"/>
      <c r="E167"/>
    </row>
    <row r="168" spans="4:5">
      <c r="D168"/>
      <c r="E168"/>
    </row>
    <row r="169" spans="4:5">
      <c r="D169"/>
      <c r="E169"/>
    </row>
    <row r="170" spans="4:5">
      <c r="D170"/>
      <c r="E170"/>
    </row>
    <row r="171" spans="4:5">
      <c r="D171"/>
      <c r="E171"/>
    </row>
    <row r="172" spans="4:5">
      <c r="D172"/>
      <c r="E172"/>
    </row>
    <row r="173" spans="4:5">
      <c r="D173"/>
      <c r="E173"/>
    </row>
    <row r="174" spans="4:5">
      <c r="D174"/>
      <c r="E174"/>
    </row>
    <row r="175" spans="4:5">
      <c r="D175"/>
      <c r="E175"/>
    </row>
    <row r="176" spans="4:5">
      <c r="D176"/>
      <c r="E176"/>
    </row>
    <row r="177" spans="4:5">
      <c r="D177"/>
      <c r="E177"/>
    </row>
    <row r="178" spans="4:5">
      <c r="D178"/>
      <c r="E178"/>
    </row>
    <row r="179" spans="4:5">
      <c r="D179"/>
      <c r="E179"/>
    </row>
    <row r="180" spans="4:5">
      <c r="D180"/>
      <c r="E180"/>
    </row>
    <row r="181" spans="4:5">
      <c r="D181"/>
      <c r="E181"/>
    </row>
    <row r="182" spans="4:5">
      <c r="D182"/>
      <c r="E182"/>
    </row>
    <row r="183" spans="4:5">
      <c r="D183"/>
      <c r="E183"/>
    </row>
    <row r="184" spans="4:5">
      <c r="D184"/>
      <c r="E184"/>
    </row>
    <row r="185" spans="4:5">
      <c r="D185"/>
      <c r="E185"/>
    </row>
    <row r="186" spans="4:5">
      <c r="D186"/>
      <c r="E186"/>
    </row>
    <row r="187" spans="4:5">
      <c r="D187"/>
      <c r="E187"/>
    </row>
    <row r="188" spans="4:5">
      <c r="D188"/>
      <c r="E188"/>
    </row>
    <row r="189" spans="4:5">
      <c r="D189"/>
      <c r="E189"/>
    </row>
    <row r="190" spans="4:5">
      <c r="D190"/>
      <c r="E190"/>
    </row>
    <row r="191" spans="4:5">
      <c r="D191"/>
      <c r="E191"/>
    </row>
    <row r="192" spans="4:5">
      <c r="D192"/>
      <c r="E192"/>
    </row>
    <row r="193" spans="4:5">
      <c r="D193"/>
      <c r="E193"/>
    </row>
    <row r="194" spans="4:5">
      <c r="D194"/>
      <c r="E194"/>
    </row>
    <row r="195" spans="4:5">
      <c r="D195"/>
      <c r="E195"/>
    </row>
    <row r="196" spans="4:5">
      <c r="D196"/>
      <c r="E196"/>
    </row>
    <row r="197" spans="4:5">
      <c r="D197"/>
      <c r="E197"/>
    </row>
    <row r="198" spans="4:5">
      <c r="D198"/>
      <c r="E198"/>
    </row>
    <row r="199" spans="4:5">
      <c r="D199"/>
      <c r="E199"/>
    </row>
    <row r="200" spans="4:5">
      <c r="D200"/>
      <c r="E200"/>
    </row>
    <row r="201" spans="4:5">
      <c r="D201"/>
      <c r="E201"/>
    </row>
    <row r="202" spans="4:5">
      <c r="D202"/>
      <c r="E202"/>
    </row>
    <row r="203" spans="4:5">
      <c r="D203"/>
      <c r="E203"/>
    </row>
    <row r="204" spans="4:5">
      <c r="D204"/>
      <c r="E204"/>
    </row>
    <row r="205" spans="4:5">
      <c r="D205"/>
      <c r="E205"/>
    </row>
    <row r="206" spans="4:5">
      <c r="D206"/>
      <c r="E206"/>
    </row>
    <row r="207" spans="4:5">
      <c r="D207"/>
      <c r="E207"/>
    </row>
    <row r="208" spans="4:5">
      <c r="D208"/>
      <c r="E208"/>
    </row>
    <row r="209" spans="4:5">
      <c r="D209"/>
      <c r="E209"/>
    </row>
    <row r="210" spans="4:5">
      <c r="D210"/>
      <c r="E210"/>
    </row>
    <row r="211" spans="4:5">
      <c r="D211"/>
      <c r="E211"/>
    </row>
    <row r="212" spans="4:5">
      <c r="D212"/>
      <c r="E212"/>
    </row>
    <row r="213" spans="4:5">
      <c r="D213"/>
      <c r="E213"/>
    </row>
    <row r="214" spans="4:5">
      <c r="D214"/>
      <c r="E214"/>
    </row>
    <row r="215" spans="4:5">
      <c r="D215"/>
      <c r="E215"/>
    </row>
    <row r="216" spans="4:5">
      <c r="D216"/>
      <c r="E216"/>
    </row>
    <row r="217" spans="4:5">
      <c r="D217"/>
      <c r="E217"/>
    </row>
    <row r="218" spans="4:5">
      <c r="D218"/>
      <c r="E218"/>
    </row>
    <row r="219" spans="4:5">
      <c r="D219"/>
      <c r="E219"/>
    </row>
    <row r="220" spans="4:5">
      <c r="D220"/>
      <c r="E220"/>
    </row>
    <row r="221" spans="4:5">
      <c r="D221"/>
      <c r="E221"/>
    </row>
    <row r="222" spans="4:5">
      <c r="D222"/>
      <c r="E222"/>
    </row>
    <row r="223" spans="4:5">
      <c r="D223"/>
      <c r="E223"/>
    </row>
    <row r="224" spans="4:5">
      <c r="D224"/>
      <c r="E224"/>
    </row>
    <row r="225" spans="4:5">
      <c r="D225"/>
      <c r="E225"/>
    </row>
    <row r="226" spans="4:5">
      <c r="D226"/>
      <c r="E226"/>
    </row>
    <row r="227" spans="4:5">
      <c r="D227"/>
      <c r="E227"/>
    </row>
    <row r="228" spans="4:5">
      <c r="D228"/>
      <c r="E228"/>
    </row>
    <row r="229" spans="4:5">
      <c r="D229"/>
      <c r="E229"/>
    </row>
    <row r="230" spans="4:5">
      <c r="D230"/>
      <c r="E230"/>
    </row>
    <row r="231" spans="4:5">
      <c r="D231"/>
      <c r="E231"/>
    </row>
    <row r="232" spans="4:5">
      <c r="D232"/>
      <c r="E232"/>
    </row>
    <row r="233" spans="4:5">
      <c r="D233"/>
      <c r="E233"/>
    </row>
    <row r="234" spans="4:5">
      <c r="D234"/>
      <c r="E234"/>
    </row>
    <row r="235" spans="4:5">
      <c r="D235"/>
      <c r="E235"/>
    </row>
    <row r="236" spans="4:5">
      <c r="D236"/>
      <c r="E236"/>
    </row>
    <row r="237" spans="4:5">
      <c r="D237"/>
      <c r="E237"/>
    </row>
    <row r="238" spans="4:5">
      <c r="D238"/>
      <c r="E238"/>
    </row>
    <row r="239" spans="4:5">
      <c r="D239"/>
      <c r="E239"/>
    </row>
    <row r="240" spans="4:5">
      <c r="D240"/>
      <c r="E240"/>
    </row>
    <row r="241" spans="4:5">
      <c r="D241"/>
      <c r="E241"/>
    </row>
    <row r="242" spans="4:5">
      <c r="D242"/>
      <c r="E242"/>
    </row>
    <row r="243" spans="4:5">
      <c r="D243"/>
      <c r="E243"/>
    </row>
    <row r="244" spans="4:5">
      <c r="D244"/>
      <c r="E244"/>
    </row>
    <row r="245" spans="4:5">
      <c r="D245"/>
      <c r="E245"/>
    </row>
    <row r="246" spans="4:5">
      <c r="D246"/>
      <c r="E246"/>
    </row>
    <row r="247" spans="4:5">
      <c r="D247"/>
      <c r="E247"/>
    </row>
    <row r="248" spans="4:5">
      <c r="D248"/>
      <c r="E248"/>
    </row>
    <row r="249" spans="4:5">
      <c r="D249"/>
      <c r="E249"/>
    </row>
    <row r="250" spans="4:5">
      <c r="D250"/>
      <c r="E250"/>
    </row>
    <row r="251" spans="4:5">
      <c r="D251"/>
      <c r="E251"/>
    </row>
    <row r="252" spans="4:5">
      <c r="D252"/>
      <c r="E252"/>
    </row>
    <row r="253" spans="4:5">
      <c r="D253"/>
      <c r="E253"/>
    </row>
    <row r="254" spans="4:5">
      <c r="D254"/>
      <c r="E254"/>
    </row>
    <row r="255" spans="4:5">
      <c r="D255"/>
      <c r="E255"/>
    </row>
    <row r="256" spans="4:5">
      <c r="D256"/>
      <c r="E256"/>
    </row>
    <row r="257" spans="4:5">
      <c r="D257"/>
      <c r="E257"/>
    </row>
    <row r="258" spans="4:5">
      <c r="D258"/>
      <c r="E258"/>
    </row>
    <row r="259" spans="4:5">
      <c r="D259"/>
      <c r="E259"/>
    </row>
    <row r="260" spans="4:5">
      <c r="D260"/>
      <c r="E260"/>
    </row>
    <row r="261" spans="4:5">
      <c r="D261"/>
      <c r="E261"/>
    </row>
    <row r="262" spans="4:5">
      <c r="D262"/>
      <c r="E262"/>
    </row>
    <row r="263" spans="4:5">
      <c r="D263"/>
      <c r="E263"/>
    </row>
    <row r="264" spans="4:5">
      <c r="D264"/>
      <c r="E264"/>
    </row>
    <row r="265" spans="4:5">
      <c r="D265"/>
      <c r="E265"/>
    </row>
    <row r="266" spans="4:5">
      <c r="D266"/>
      <c r="E266"/>
    </row>
    <row r="267" spans="4:5">
      <c r="D267"/>
      <c r="E267"/>
    </row>
    <row r="268" spans="4:5">
      <c r="D268"/>
      <c r="E268"/>
    </row>
    <row r="269" spans="4:5">
      <c r="D269"/>
      <c r="E269"/>
    </row>
    <row r="270" spans="4:5">
      <c r="D270"/>
      <c r="E270"/>
    </row>
    <row r="271" spans="4:5">
      <c r="D271"/>
      <c r="E271"/>
    </row>
    <row r="272" spans="4:5">
      <c r="D272"/>
      <c r="E272"/>
    </row>
    <row r="273" spans="4:5">
      <c r="D273"/>
      <c r="E273"/>
    </row>
    <row r="274" spans="4:5">
      <c r="D274"/>
      <c r="E274"/>
    </row>
    <row r="275" spans="4:5">
      <c r="D275"/>
      <c r="E275"/>
    </row>
    <row r="276" spans="4:5">
      <c r="D276"/>
      <c r="E276"/>
    </row>
    <row r="277" spans="4:5">
      <c r="D277"/>
      <c r="E277"/>
    </row>
    <row r="278" spans="4:5">
      <c r="D278"/>
      <c r="E278"/>
    </row>
    <row r="279" spans="4:5">
      <c r="D279"/>
      <c r="E279"/>
    </row>
    <row r="280" spans="4:5">
      <c r="D280"/>
      <c r="E280"/>
    </row>
    <row r="281" spans="4:5">
      <c r="D281"/>
      <c r="E281"/>
    </row>
    <row r="282" spans="4:5">
      <c r="D282"/>
      <c r="E282"/>
    </row>
    <row r="283" spans="4:5">
      <c r="D283"/>
      <c r="E283"/>
    </row>
    <row r="284" spans="4:5">
      <c r="D284"/>
      <c r="E284"/>
    </row>
    <row r="285" spans="4:5">
      <c r="D285"/>
      <c r="E285"/>
    </row>
    <row r="286" spans="4:5">
      <c r="D286"/>
      <c r="E286"/>
    </row>
    <row r="287" spans="4:5">
      <c r="D287"/>
      <c r="E287"/>
    </row>
    <row r="288" spans="4:5">
      <c r="D288"/>
      <c r="E288"/>
    </row>
    <row r="289" spans="4:5">
      <c r="D289"/>
      <c r="E289"/>
    </row>
    <row r="290" spans="4:5">
      <c r="D290"/>
      <c r="E290"/>
    </row>
    <row r="291" spans="4:5">
      <c r="D291"/>
      <c r="E291"/>
    </row>
    <row r="292" spans="4:5">
      <c r="D292"/>
      <c r="E292"/>
    </row>
    <row r="293" spans="4:5">
      <c r="D293"/>
      <c r="E293"/>
    </row>
    <row r="294" spans="4:5">
      <c r="D294"/>
      <c r="E294"/>
    </row>
    <row r="295" spans="4:5">
      <c r="D295"/>
      <c r="E295"/>
    </row>
    <row r="296" spans="4:5">
      <c r="D296"/>
      <c r="E296"/>
    </row>
    <row r="297" spans="4:5">
      <c r="D297"/>
      <c r="E297"/>
    </row>
    <row r="298" spans="4:5">
      <c r="D298"/>
      <c r="E298"/>
    </row>
    <row r="299" spans="4:5">
      <c r="D299"/>
      <c r="E299"/>
    </row>
    <row r="300" spans="4:5">
      <c r="D300"/>
      <c r="E300"/>
    </row>
    <row r="301" spans="4:5">
      <c r="D301"/>
      <c r="E301"/>
    </row>
    <row r="302" spans="4:5">
      <c r="D302"/>
      <c r="E302"/>
    </row>
    <row r="303" spans="4:5">
      <c r="D303"/>
      <c r="E303"/>
    </row>
    <row r="304" spans="4:5">
      <c r="D304"/>
      <c r="E304"/>
    </row>
    <row r="305" spans="4:5">
      <c r="D305"/>
      <c r="E305"/>
    </row>
    <row r="306" spans="4:5">
      <c r="D306"/>
      <c r="E306"/>
    </row>
    <row r="307" spans="4:5">
      <c r="D307"/>
      <c r="E307"/>
    </row>
    <row r="308" spans="4:5">
      <c r="D308"/>
      <c r="E308"/>
    </row>
    <row r="309" spans="4:5">
      <c r="D309"/>
      <c r="E309"/>
    </row>
    <row r="310" spans="4:5">
      <c r="D310"/>
      <c r="E310"/>
    </row>
    <row r="311" spans="4:5">
      <c r="D311"/>
      <c r="E311"/>
    </row>
    <row r="312" spans="4:5">
      <c r="D312"/>
      <c r="E312"/>
    </row>
    <row r="313" spans="4:5">
      <c r="D313"/>
      <c r="E313"/>
    </row>
    <row r="314" spans="4:5">
      <c r="D314"/>
      <c r="E314"/>
    </row>
    <row r="315" spans="4:5">
      <c r="D315"/>
      <c r="E315"/>
    </row>
    <row r="316" spans="4:5">
      <c r="D316"/>
      <c r="E316"/>
    </row>
    <row r="317" spans="4:5">
      <c r="D317"/>
      <c r="E317"/>
    </row>
    <row r="318" spans="4:5">
      <c r="D318"/>
      <c r="E318"/>
    </row>
    <row r="319" spans="4:5">
      <c r="D319"/>
      <c r="E319"/>
    </row>
    <row r="320" spans="4:5">
      <c r="D320"/>
      <c r="E320"/>
    </row>
    <row r="321" spans="4:5">
      <c r="D321"/>
      <c r="E321"/>
    </row>
    <row r="322" spans="4:5">
      <c r="D322"/>
      <c r="E322"/>
    </row>
    <row r="323" spans="4:5">
      <c r="D323"/>
      <c r="E323"/>
    </row>
    <row r="324" spans="4:5">
      <c r="D324"/>
      <c r="E324"/>
    </row>
    <row r="325" spans="4:5">
      <c r="D325"/>
      <c r="E325"/>
    </row>
    <row r="326" spans="4:5">
      <c r="D326"/>
      <c r="E326"/>
    </row>
    <row r="327" spans="4:5">
      <c r="D327"/>
      <c r="E327"/>
    </row>
    <row r="328" spans="4:5">
      <c r="D328"/>
      <c r="E328"/>
    </row>
    <row r="329" spans="4:5">
      <c r="D329"/>
      <c r="E329"/>
    </row>
    <row r="330" spans="4:5">
      <c r="D330"/>
      <c r="E330"/>
    </row>
    <row r="331" spans="4:5">
      <c r="D331"/>
      <c r="E331"/>
    </row>
    <row r="332" spans="4:5">
      <c r="D332"/>
      <c r="E332"/>
    </row>
    <row r="333" spans="4:5">
      <c r="D333"/>
      <c r="E333"/>
    </row>
    <row r="334" spans="4:5">
      <c r="D334"/>
      <c r="E334"/>
    </row>
    <row r="335" spans="4:5">
      <c r="D335"/>
      <c r="E335"/>
    </row>
    <row r="336" spans="4:5">
      <c r="D336"/>
      <c r="E336"/>
    </row>
    <row r="337" spans="4:5">
      <c r="D337"/>
      <c r="E337"/>
    </row>
    <row r="338" spans="4:5">
      <c r="D338"/>
      <c r="E338"/>
    </row>
    <row r="339" spans="4:5">
      <c r="D339"/>
      <c r="E339"/>
    </row>
    <row r="340" spans="4:5">
      <c r="D340"/>
      <c r="E340"/>
    </row>
    <row r="341" spans="4:5">
      <c r="D341"/>
      <c r="E341"/>
    </row>
    <row r="342" spans="4:5">
      <c r="D342"/>
      <c r="E342"/>
    </row>
    <row r="343" spans="4:5">
      <c r="D343"/>
      <c r="E343"/>
    </row>
    <row r="344" spans="4:5">
      <c r="D344"/>
      <c r="E344"/>
    </row>
    <row r="345" spans="4:5">
      <c r="D345"/>
      <c r="E345"/>
    </row>
    <row r="346" spans="4:5">
      <c r="D346"/>
      <c r="E346"/>
    </row>
    <row r="347" spans="4:5">
      <c r="D347"/>
      <c r="E347"/>
    </row>
    <row r="348" spans="4:5">
      <c r="D348"/>
      <c r="E348"/>
    </row>
    <row r="349" spans="4:5">
      <c r="D349"/>
      <c r="E349"/>
    </row>
    <row r="350" spans="4:5">
      <c r="D350"/>
      <c r="E350"/>
    </row>
    <row r="351" spans="4:5">
      <c r="D351"/>
      <c r="E351"/>
    </row>
    <row r="352" spans="4:5">
      <c r="D352"/>
      <c r="E352"/>
    </row>
    <row r="353" spans="4:5">
      <c r="D353"/>
      <c r="E353"/>
    </row>
    <row r="354" spans="4:5">
      <c r="D354"/>
      <c r="E354"/>
    </row>
    <row r="355" spans="4:5">
      <c r="D355"/>
      <c r="E355"/>
    </row>
    <row r="356" spans="4:5">
      <c r="D356"/>
      <c r="E356"/>
    </row>
    <row r="357" spans="4:5">
      <c r="D357"/>
      <c r="E357"/>
    </row>
    <row r="358" spans="4:5">
      <c r="D358"/>
      <c r="E358"/>
    </row>
    <row r="359" spans="4:5">
      <c r="D359"/>
      <c r="E359"/>
    </row>
    <row r="360" spans="4:5">
      <c r="D360"/>
      <c r="E360"/>
    </row>
    <row r="361" spans="4:5">
      <c r="D361"/>
      <c r="E361"/>
    </row>
    <row r="362" spans="4:5">
      <c r="D362"/>
      <c r="E362"/>
    </row>
    <row r="363" spans="4:5">
      <c r="D363"/>
      <c r="E363"/>
    </row>
    <row r="364" spans="4:5">
      <c r="D364"/>
      <c r="E364"/>
    </row>
    <row r="365" spans="4:5">
      <c r="D365"/>
      <c r="E365"/>
    </row>
    <row r="366" spans="4:5">
      <c r="D366"/>
      <c r="E366"/>
    </row>
    <row r="367" spans="4:5">
      <c r="D367"/>
      <c r="E367"/>
    </row>
    <row r="368" spans="4:5">
      <c r="D368"/>
      <c r="E368"/>
    </row>
    <row r="369" spans="4:5">
      <c r="D369"/>
      <c r="E369"/>
    </row>
    <row r="370" spans="4:5">
      <c r="D370"/>
      <c r="E370"/>
    </row>
    <row r="371" spans="4:5">
      <c r="D371"/>
      <c r="E371"/>
    </row>
    <row r="372" spans="4:5">
      <c r="D372"/>
      <c r="E372"/>
    </row>
    <row r="373" spans="4:5">
      <c r="D373"/>
      <c r="E373"/>
    </row>
    <row r="374" spans="4:5">
      <c r="D374"/>
      <c r="E374"/>
    </row>
    <row r="375" spans="4:5">
      <c r="D375"/>
      <c r="E375"/>
    </row>
    <row r="376" spans="4:5">
      <c r="D376"/>
      <c r="E376"/>
    </row>
    <row r="377" spans="4:5">
      <c r="D377"/>
      <c r="E377"/>
    </row>
    <row r="378" spans="4:5">
      <c r="D378"/>
      <c r="E378"/>
    </row>
    <row r="379" spans="4:5">
      <c r="D379"/>
      <c r="E379"/>
    </row>
    <row r="380" spans="4:5">
      <c r="D380"/>
      <c r="E380"/>
    </row>
    <row r="381" spans="4:5">
      <c r="D381"/>
      <c r="E381"/>
    </row>
    <row r="382" spans="4:5">
      <c r="D382"/>
      <c r="E382"/>
    </row>
    <row r="383" spans="4:5">
      <c r="D383"/>
      <c r="E383"/>
    </row>
    <row r="384" spans="4:5">
      <c r="D384"/>
      <c r="E384"/>
    </row>
    <row r="385" spans="4:5">
      <c r="D385"/>
      <c r="E385"/>
    </row>
    <row r="386" spans="4:5">
      <c r="D386"/>
      <c r="E386"/>
    </row>
    <row r="387" spans="4:5">
      <c r="D387"/>
      <c r="E387"/>
    </row>
    <row r="388" spans="4:5">
      <c r="D388"/>
      <c r="E388"/>
    </row>
    <row r="389" spans="4:5">
      <c r="D389"/>
      <c r="E389"/>
    </row>
    <row r="390" spans="4:5">
      <c r="D390"/>
      <c r="E390"/>
    </row>
    <row r="391" spans="4:5">
      <c r="D391"/>
      <c r="E391"/>
    </row>
    <row r="392" spans="4:5">
      <c r="D392"/>
      <c r="E392"/>
    </row>
    <row r="393" spans="4:5">
      <c r="D393"/>
      <c r="E393"/>
    </row>
    <row r="394" spans="4:5">
      <c r="D394"/>
      <c r="E394"/>
    </row>
    <row r="395" spans="4:5">
      <c r="D395"/>
      <c r="E395"/>
    </row>
    <row r="396" spans="4:5">
      <c r="D396"/>
      <c r="E396"/>
    </row>
    <row r="397" spans="4:5">
      <c r="D397"/>
      <c r="E397"/>
    </row>
    <row r="398" spans="4:5">
      <c r="D398"/>
      <c r="E398"/>
    </row>
    <row r="399" spans="4:5">
      <c r="D399"/>
      <c r="E399"/>
    </row>
    <row r="400" spans="4:5">
      <c r="D400"/>
      <c r="E400"/>
    </row>
    <row r="401" spans="4:5">
      <c r="D401"/>
      <c r="E401"/>
    </row>
    <row r="402" spans="4:5">
      <c r="D402"/>
      <c r="E402"/>
    </row>
    <row r="403" spans="4:5">
      <c r="D403"/>
      <c r="E403"/>
    </row>
    <row r="404" spans="4:5">
      <c r="D404"/>
      <c r="E404"/>
    </row>
    <row r="405" spans="4:5">
      <c r="D405"/>
      <c r="E405"/>
    </row>
    <row r="406" spans="4:5">
      <c r="D406"/>
      <c r="E406"/>
    </row>
    <row r="407" spans="4:5">
      <c r="D407"/>
      <c r="E407"/>
    </row>
    <row r="408" spans="4:5">
      <c r="D408"/>
      <c r="E408"/>
    </row>
    <row r="409" spans="4:5">
      <c r="D409"/>
      <c r="E409"/>
    </row>
    <row r="410" spans="4:5">
      <c r="D410"/>
      <c r="E410"/>
    </row>
    <row r="411" spans="4:5">
      <c r="D411"/>
      <c r="E411"/>
    </row>
    <row r="412" spans="4:5">
      <c r="D412"/>
      <c r="E412"/>
    </row>
    <row r="413" spans="4:5">
      <c r="D413"/>
      <c r="E413"/>
    </row>
    <row r="414" spans="4:5">
      <c r="D414"/>
      <c r="E414"/>
    </row>
    <row r="415" spans="4:5">
      <c r="D415"/>
      <c r="E415"/>
    </row>
    <row r="416" spans="4:5">
      <c r="D416"/>
      <c r="E416"/>
    </row>
    <row r="417" spans="4:5">
      <c r="D417"/>
      <c r="E417"/>
    </row>
    <row r="418" spans="4:5">
      <c r="D418"/>
      <c r="E418"/>
    </row>
    <row r="419" spans="4:5">
      <c r="D419"/>
      <c r="E419"/>
    </row>
    <row r="420" spans="4:5">
      <c r="D420"/>
      <c r="E420"/>
    </row>
    <row r="421" spans="4:5">
      <c r="D421"/>
      <c r="E421"/>
    </row>
    <row r="422" spans="4:5">
      <c r="D422"/>
      <c r="E422"/>
    </row>
    <row r="423" spans="4:5">
      <c r="D423"/>
      <c r="E423"/>
    </row>
    <row r="424" spans="4:5">
      <c r="D424"/>
      <c r="E424"/>
    </row>
    <row r="425" spans="4:5">
      <c r="D425"/>
      <c r="E425"/>
    </row>
    <row r="426" spans="4:5">
      <c r="D426"/>
      <c r="E426"/>
    </row>
    <row r="427" spans="4:5">
      <c r="D427"/>
      <c r="E427"/>
    </row>
    <row r="428" spans="4:5">
      <c r="D428"/>
      <c r="E428"/>
    </row>
    <row r="429" spans="4:5">
      <c r="D429"/>
      <c r="E429"/>
    </row>
    <row r="430" spans="4:5">
      <c r="D430"/>
      <c r="E430"/>
    </row>
    <row r="431" spans="4:5">
      <c r="D431"/>
      <c r="E431"/>
    </row>
    <row r="432" spans="4:5">
      <c r="D432"/>
      <c r="E432"/>
    </row>
    <row r="433" spans="4:5">
      <c r="D433"/>
      <c r="E433"/>
    </row>
    <row r="434" spans="4:5">
      <c r="D434"/>
      <c r="E434"/>
    </row>
    <row r="435" spans="4:5">
      <c r="D435"/>
      <c r="E435"/>
    </row>
    <row r="436" spans="4:5">
      <c r="D436"/>
      <c r="E436"/>
    </row>
    <row r="437" spans="4:5">
      <c r="D437"/>
      <c r="E437"/>
    </row>
    <row r="438" spans="4:5">
      <c r="D438"/>
      <c r="E438"/>
    </row>
    <row r="439" spans="4:5">
      <c r="D439"/>
      <c r="E439"/>
    </row>
    <row r="440" spans="4:5">
      <c r="D440"/>
      <c r="E440"/>
    </row>
    <row r="441" spans="4:5">
      <c r="D441"/>
      <c r="E441"/>
    </row>
    <row r="442" spans="4:5">
      <c r="D442"/>
      <c r="E442"/>
    </row>
    <row r="443" spans="4:5">
      <c r="D443"/>
      <c r="E443"/>
    </row>
    <row r="444" spans="4:5">
      <c r="D444"/>
      <c r="E444"/>
    </row>
    <row r="445" spans="4:5">
      <c r="D445"/>
      <c r="E445"/>
    </row>
    <row r="446" spans="4:5">
      <c r="D446"/>
      <c r="E446"/>
    </row>
    <row r="447" spans="4:5">
      <c r="D447"/>
      <c r="E447"/>
    </row>
    <row r="448" spans="4:5">
      <c r="D448"/>
      <c r="E448"/>
    </row>
    <row r="449" spans="4:5">
      <c r="D449"/>
      <c r="E449"/>
    </row>
    <row r="450" spans="4:5">
      <c r="D450"/>
      <c r="E450"/>
    </row>
    <row r="451" spans="4:5">
      <c r="D451"/>
      <c r="E451"/>
    </row>
    <row r="452" spans="4:5">
      <c r="D452"/>
      <c r="E452"/>
    </row>
    <row r="453" spans="4:5">
      <c r="D453"/>
      <c r="E453"/>
    </row>
    <row r="454" spans="4:5">
      <c r="D454"/>
      <c r="E454"/>
    </row>
    <row r="455" spans="4:5">
      <c r="D455"/>
      <c r="E455"/>
    </row>
    <row r="456" spans="4:5">
      <c r="D456"/>
      <c r="E456"/>
    </row>
    <row r="457" spans="4:5">
      <c r="D457"/>
      <c r="E457"/>
    </row>
    <row r="458" spans="4:5">
      <c r="D458"/>
      <c r="E458"/>
    </row>
    <row r="459" spans="4:5">
      <c r="D459"/>
      <c r="E459"/>
    </row>
    <row r="460" spans="4:5">
      <c r="D460"/>
      <c r="E460"/>
    </row>
    <row r="461" spans="4:5">
      <c r="D461"/>
      <c r="E461"/>
    </row>
    <row r="462" spans="4:5">
      <c r="D462"/>
      <c r="E462"/>
    </row>
    <row r="463" spans="4:5">
      <c r="D463"/>
      <c r="E463"/>
    </row>
    <row r="464" spans="4:5">
      <c r="D464"/>
      <c r="E464"/>
    </row>
    <row r="465" spans="4:5">
      <c r="D465"/>
      <c r="E465"/>
    </row>
    <row r="466" spans="4:5">
      <c r="D466"/>
      <c r="E466"/>
    </row>
    <row r="467" spans="4:5">
      <c r="D467"/>
      <c r="E467"/>
    </row>
    <row r="468" spans="4:5">
      <c r="D468"/>
      <c r="E468"/>
    </row>
    <row r="469" spans="4:5">
      <c r="D469"/>
      <c r="E469"/>
    </row>
    <row r="470" spans="4:5">
      <c r="D470"/>
      <c r="E470"/>
    </row>
    <row r="471" spans="4:5">
      <c r="D471"/>
      <c r="E471"/>
    </row>
    <row r="472" spans="4:5">
      <c r="D472"/>
      <c r="E472"/>
    </row>
    <row r="473" spans="4:5">
      <c r="D473"/>
      <c r="E473"/>
    </row>
    <row r="474" spans="4:5">
      <c r="D474"/>
      <c r="E474"/>
    </row>
    <row r="475" spans="4:5">
      <c r="D475"/>
      <c r="E475"/>
    </row>
    <row r="476" spans="4:5">
      <c r="D476"/>
      <c r="E476"/>
    </row>
    <row r="477" spans="4:5">
      <c r="D477"/>
      <c r="E477"/>
    </row>
    <row r="478" spans="4:5">
      <c r="D478"/>
      <c r="E478"/>
    </row>
    <row r="479" spans="4:5">
      <c r="D479"/>
      <c r="E479"/>
    </row>
    <row r="480" spans="4:5">
      <c r="D480"/>
      <c r="E480"/>
    </row>
    <row r="481" spans="4:5">
      <c r="D481"/>
      <c r="E481"/>
    </row>
    <row r="482" spans="4:5">
      <c r="D482"/>
      <c r="E482"/>
    </row>
    <row r="483" spans="4:5">
      <c r="D483"/>
      <c r="E483"/>
    </row>
    <row r="484" spans="4:5">
      <c r="D484"/>
      <c r="E484"/>
    </row>
    <row r="485" spans="4:5">
      <c r="D485"/>
      <c r="E485"/>
    </row>
    <row r="486" spans="4:5">
      <c r="D486"/>
      <c r="E486"/>
    </row>
    <row r="487" spans="4:5">
      <c r="D487"/>
      <c r="E487"/>
    </row>
    <row r="488" spans="4:5">
      <c r="D488"/>
      <c r="E488"/>
    </row>
    <row r="489" spans="4:5">
      <c r="D489"/>
      <c r="E489"/>
    </row>
    <row r="490" spans="4:5">
      <c r="D490"/>
      <c r="E490"/>
    </row>
    <row r="491" spans="4:5">
      <c r="D491"/>
      <c r="E491"/>
    </row>
    <row r="492" spans="4:5">
      <c r="D492"/>
      <c r="E492"/>
    </row>
    <row r="493" spans="4:5">
      <c r="D493"/>
      <c r="E493"/>
    </row>
    <row r="494" spans="4:5">
      <c r="D494"/>
      <c r="E494"/>
    </row>
    <row r="495" spans="4:5">
      <c r="D495"/>
      <c r="E495"/>
    </row>
    <row r="496" spans="4:5">
      <c r="D496"/>
      <c r="E496"/>
    </row>
    <row r="497" spans="4:5">
      <c r="D497"/>
      <c r="E497"/>
    </row>
    <row r="498" spans="4:5">
      <c r="D498"/>
      <c r="E498"/>
    </row>
    <row r="499" spans="4:5">
      <c r="D499"/>
      <c r="E499"/>
    </row>
    <row r="500" spans="4:5">
      <c r="D500"/>
      <c r="E500"/>
    </row>
    <row r="501" spans="4:5">
      <c r="D501"/>
      <c r="E501"/>
    </row>
    <row r="502" spans="4:5">
      <c r="D502"/>
      <c r="E502"/>
    </row>
    <row r="503" spans="4:5">
      <c r="D503"/>
      <c r="E503"/>
    </row>
    <row r="504" spans="4:5">
      <c r="D504"/>
      <c r="E504"/>
    </row>
    <row r="505" spans="4:5">
      <c r="D505"/>
      <c r="E505"/>
    </row>
    <row r="506" spans="4:5">
      <c r="D506"/>
      <c r="E506"/>
    </row>
    <row r="507" spans="4:5">
      <c r="D507"/>
      <c r="E507"/>
    </row>
    <row r="508" spans="4:5">
      <c r="D508"/>
      <c r="E508"/>
    </row>
    <row r="509" spans="4:5">
      <c r="D509"/>
      <c r="E509"/>
    </row>
    <row r="510" spans="4:5">
      <c r="D510"/>
      <c r="E510"/>
    </row>
    <row r="511" spans="4:5">
      <c r="D511"/>
      <c r="E511"/>
    </row>
    <row r="512" spans="4:5">
      <c r="D512"/>
      <c r="E512"/>
    </row>
    <row r="513" spans="4:5">
      <c r="D513"/>
      <c r="E513"/>
    </row>
    <row r="514" spans="4:5">
      <c r="D514"/>
      <c r="E514"/>
    </row>
    <row r="515" spans="4:5">
      <c r="D515"/>
      <c r="E515"/>
    </row>
    <row r="516" spans="4:5">
      <c r="D516"/>
      <c r="E516"/>
    </row>
    <row r="517" spans="4:5">
      <c r="D517"/>
      <c r="E517"/>
    </row>
    <row r="518" spans="4:5">
      <c r="D518"/>
      <c r="E518"/>
    </row>
    <row r="519" spans="4:5">
      <c r="D519"/>
      <c r="E519"/>
    </row>
    <row r="520" spans="4:5">
      <c r="D520"/>
      <c r="E520"/>
    </row>
    <row r="521" spans="4:5">
      <c r="D521"/>
      <c r="E521"/>
    </row>
    <row r="522" spans="4:5">
      <c r="D522"/>
      <c r="E522"/>
    </row>
    <row r="523" spans="4:5">
      <c r="D523"/>
      <c r="E523"/>
    </row>
    <row r="524" spans="4:5">
      <c r="D524"/>
      <c r="E524"/>
    </row>
    <row r="525" spans="4:5">
      <c r="D525"/>
      <c r="E525"/>
    </row>
    <row r="526" spans="4:5">
      <c r="D526"/>
      <c r="E526"/>
    </row>
    <row r="527" spans="4:5">
      <c r="D527"/>
      <c r="E527"/>
    </row>
    <row r="528" spans="4:5">
      <c r="D528"/>
      <c r="E528"/>
    </row>
    <row r="529" spans="4:5">
      <c r="D529"/>
      <c r="E529"/>
    </row>
    <row r="530" spans="4:5">
      <c r="D530"/>
      <c r="E530"/>
    </row>
    <row r="531" spans="4:5">
      <c r="D531"/>
      <c r="E531"/>
    </row>
    <row r="532" spans="4:5">
      <c r="D532"/>
      <c r="E532"/>
    </row>
    <row r="533" spans="4:5">
      <c r="D533"/>
      <c r="E533"/>
    </row>
    <row r="534" spans="4:5">
      <c r="D534"/>
      <c r="E534"/>
    </row>
    <row r="535" spans="4:5">
      <c r="D535"/>
      <c r="E535"/>
    </row>
    <row r="536" spans="4:5">
      <c r="D536"/>
      <c r="E536"/>
    </row>
    <row r="537" spans="4:5">
      <c r="D537"/>
      <c r="E537"/>
    </row>
    <row r="538" spans="4:5">
      <c r="D538"/>
      <c r="E538"/>
    </row>
    <row r="539" spans="4:5">
      <c r="D539"/>
      <c r="E539"/>
    </row>
    <row r="540" spans="4:5">
      <c r="D540"/>
      <c r="E540"/>
    </row>
    <row r="541" spans="4:5">
      <c r="D541"/>
      <c r="E541"/>
    </row>
    <row r="542" spans="4:5">
      <c r="D542"/>
      <c r="E542"/>
    </row>
    <row r="543" spans="4:5">
      <c r="D543"/>
      <c r="E543"/>
    </row>
    <row r="544" spans="4:5">
      <c r="D544"/>
      <c r="E544"/>
    </row>
    <row r="545" spans="4:5">
      <c r="D545"/>
      <c r="E545"/>
    </row>
    <row r="546" spans="4:5">
      <c r="D546"/>
      <c r="E546"/>
    </row>
    <row r="547" spans="4:5">
      <c r="D547"/>
      <c r="E547"/>
    </row>
    <row r="548" spans="4:5">
      <c r="D548"/>
      <c r="E548"/>
    </row>
    <row r="549" spans="4:5">
      <c r="D549"/>
      <c r="E549"/>
    </row>
    <row r="550" spans="4:5">
      <c r="D550"/>
      <c r="E550"/>
    </row>
    <row r="551" spans="4:5">
      <c r="D551"/>
      <c r="E551"/>
    </row>
    <row r="552" spans="4:5">
      <c r="D552"/>
      <c r="E552"/>
    </row>
    <row r="553" spans="4:5">
      <c r="D553"/>
      <c r="E553"/>
    </row>
    <row r="554" spans="4:5">
      <c r="D554"/>
      <c r="E554"/>
    </row>
    <row r="555" spans="4:5">
      <c r="D555"/>
      <c r="E555"/>
    </row>
    <row r="556" spans="4:5">
      <c r="D556"/>
      <c r="E556"/>
    </row>
    <row r="557" spans="4:5">
      <c r="D557"/>
      <c r="E557"/>
    </row>
    <row r="558" spans="4:5">
      <c r="D558"/>
      <c r="E558"/>
    </row>
    <row r="559" spans="4:5">
      <c r="D559"/>
      <c r="E559"/>
    </row>
    <row r="560" spans="4:5">
      <c r="D560"/>
      <c r="E560"/>
    </row>
    <row r="561" spans="4:5">
      <c r="D561"/>
      <c r="E561"/>
    </row>
    <row r="562" spans="4:5">
      <c r="D562"/>
      <c r="E562"/>
    </row>
    <row r="563" spans="4:5">
      <c r="D563"/>
      <c r="E563"/>
    </row>
    <row r="564" spans="4:5">
      <c r="D564"/>
      <c r="E564"/>
    </row>
    <row r="565" spans="4:5">
      <c r="D565"/>
      <c r="E565"/>
    </row>
    <row r="566" spans="4:5">
      <c r="D566"/>
      <c r="E566"/>
    </row>
    <row r="567" spans="4:5">
      <c r="D567"/>
      <c r="E567"/>
    </row>
    <row r="568" spans="4:5">
      <c r="D568"/>
      <c r="E568"/>
    </row>
    <row r="569" spans="4:5">
      <c r="D569"/>
      <c r="E569"/>
    </row>
    <row r="570" spans="4:5">
      <c r="D570"/>
      <c r="E570"/>
    </row>
    <row r="571" spans="4:5">
      <c r="D571"/>
      <c r="E571"/>
    </row>
    <row r="572" spans="4:5">
      <c r="D572"/>
      <c r="E572"/>
    </row>
    <row r="573" spans="4:5">
      <c r="D573"/>
      <c r="E573"/>
    </row>
    <row r="574" spans="4:5">
      <c r="D574"/>
      <c r="E574"/>
    </row>
    <row r="575" spans="4:5">
      <c r="D575"/>
      <c r="E575"/>
    </row>
    <row r="576" spans="4:5">
      <c r="D576"/>
      <c r="E576"/>
    </row>
    <row r="577" spans="4:5">
      <c r="D577"/>
      <c r="E577"/>
    </row>
    <row r="578" spans="4:5">
      <c r="D578"/>
      <c r="E578"/>
    </row>
    <row r="579" spans="4:5">
      <c r="D579"/>
      <c r="E579"/>
    </row>
    <row r="580" spans="4:5">
      <c r="D580"/>
      <c r="E580"/>
    </row>
    <row r="581" spans="4:5">
      <c r="D581"/>
      <c r="E581"/>
    </row>
    <row r="582" spans="4:5">
      <c r="D582"/>
      <c r="E582"/>
    </row>
    <row r="583" spans="4:5">
      <c r="D583"/>
      <c r="E583"/>
    </row>
    <row r="584" spans="4:5">
      <c r="D584"/>
      <c r="E584"/>
    </row>
    <row r="585" spans="4:5">
      <c r="D585"/>
      <c r="E585"/>
    </row>
    <row r="586" spans="4:5">
      <c r="D586"/>
      <c r="E586"/>
    </row>
    <row r="587" spans="4:5">
      <c r="D587"/>
      <c r="E587"/>
    </row>
    <row r="588" spans="4:5">
      <c r="D588"/>
      <c r="E588"/>
    </row>
    <row r="589" spans="4:5">
      <c r="D589"/>
      <c r="E589"/>
    </row>
    <row r="590" spans="4:5">
      <c r="D590"/>
      <c r="E590"/>
    </row>
    <row r="591" spans="4:5">
      <c r="D591"/>
      <c r="E591"/>
    </row>
    <row r="592" spans="4:5">
      <c r="D592"/>
      <c r="E592"/>
    </row>
    <row r="593" spans="4:5">
      <c r="D593"/>
      <c r="E593"/>
    </row>
    <row r="594" spans="4:5">
      <c r="D594"/>
      <c r="E594"/>
    </row>
    <row r="595" spans="4:5">
      <c r="D595"/>
      <c r="E595"/>
    </row>
    <row r="596" spans="4:5">
      <c r="D596"/>
      <c r="E596"/>
    </row>
    <row r="597" spans="4:5">
      <c r="D597"/>
      <c r="E597"/>
    </row>
    <row r="598" spans="4:5">
      <c r="D598"/>
      <c r="E598"/>
    </row>
    <row r="599" spans="4:5">
      <c r="D599"/>
      <c r="E599"/>
    </row>
    <row r="600" spans="4:5">
      <c r="D600"/>
      <c r="E600"/>
    </row>
    <row r="601" spans="4:5">
      <c r="D601"/>
      <c r="E601"/>
    </row>
    <row r="602" spans="4:5">
      <c r="D602"/>
      <c r="E602"/>
    </row>
    <row r="603" spans="4:5">
      <c r="D603"/>
      <c r="E603"/>
    </row>
    <row r="604" spans="4:5">
      <c r="D604"/>
      <c r="E604"/>
    </row>
    <row r="605" spans="4:5">
      <c r="D605"/>
      <c r="E605"/>
    </row>
    <row r="606" spans="4:5">
      <c r="D606"/>
      <c r="E606"/>
    </row>
    <row r="607" spans="4:5">
      <c r="D607"/>
      <c r="E607"/>
    </row>
    <row r="608" spans="4:5">
      <c r="D608"/>
      <c r="E608"/>
    </row>
    <row r="609" spans="4:5">
      <c r="D609"/>
      <c r="E609"/>
    </row>
    <row r="610" spans="4:5">
      <c r="D610"/>
      <c r="E610"/>
    </row>
    <row r="611" spans="4:5">
      <c r="D611"/>
      <c r="E611"/>
    </row>
    <row r="612" spans="4:5">
      <c r="D612"/>
      <c r="E612"/>
    </row>
    <row r="613" spans="4:5">
      <c r="D613"/>
      <c r="E613"/>
    </row>
    <row r="614" spans="4:5">
      <c r="D614"/>
      <c r="E614"/>
    </row>
    <row r="615" spans="4:5">
      <c r="D615"/>
      <c r="E615"/>
    </row>
    <row r="616" spans="4:5">
      <c r="D616"/>
      <c r="E616"/>
    </row>
    <row r="617" spans="4:5">
      <c r="D617"/>
      <c r="E617"/>
    </row>
    <row r="618" spans="4:5">
      <c r="D618"/>
      <c r="E618"/>
    </row>
    <row r="619" spans="4:5">
      <c r="D619"/>
      <c r="E619"/>
    </row>
    <row r="620" spans="4:5">
      <c r="D620"/>
      <c r="E620"/>
    </row>
    <row r="621" spans="4:5">
      <c r="D621"/>
      <c r="E621"/>
    </row>
    <row r="622" spans="4:5">
      <c r="D622"/>
      <c r="E622"/>
    </row>
    <row r="623" spans="4:5">
      <c r="D623"/>
      <c r="E623"/>
    </row>
    <row r="624" spans="4:5">
      <c r="D624"/>
      <c r="E624"/>
    </row>
    <row r="625" spans="4:5">
      <c r="D625"/>
      <c r="E625"/>
    </row>
    <row r="626" spans="4:5">
      <c r="D626"/>
      <c r="E626"/>
    </row>
    <row r="627" spans="4:5">
      <c r="D627"/>
      <c r="E627"/>
    </row>
    <row r="628" spans="4:5">
      <c r="D628"/>
      <c r="E628"/>
    </row>
    <row r="629" spans="4:5">
      <c r="D629"/>
      <c r="E629"/>
    </row>
    <row r="630" spans="4:5">
      <c r="D630"/>
      <c r="E630"/>
    </row>
    <row r="631" spans="4:5">
      <c r="D631"/>
      <c r="E631"/>
    </row>
    <row r="632" spans="4:5">
      <c r="D632"/>
      <c r="E632"/>
    </row>
    <row r="633" spans="4:5">
      <c r="D633"/>
      <c r="E633"/>
    </row>
    <row r="634" spans="4:5">
      <c r="D634"/>
      <c r="E634"/>
    </row>
    <row r="635" spans="4:5">
      <c r="D635"/>
      <c r="E635"/>
    </row>
    <row r="636" spans="4:5">
      <c r="D636"/>
      <c r="E636"/>
    </row>
    <row r="637" spans="4:5">
      <c r="D637"/>
      <c r="E637"/>
    </row>
    <row r="638" spans="4:5">
      <c r="D638"/>
      <c r="E638"/>
    </row>
    <row r="639" spans="4:5">
      <c r="D639"/>
      <c r="E639"/>
    </row>
    <row r="640" spans="4:5">
      <c r="D640"/>
      <c r="E640"/>
    </row>
    <row r="641" spans="4:5">
      <c r="D641"/>
      <c r="E641"/>
    </row>
    <row r="642" spans="4:5">
      <c r="D642"/>
      <c r="E642"/>
    </row>
    <row r="643" spans="4:5">
      <c r="D643"/>
      <c r="E643"/>
    </row>
    <row r="644" spans="4:5">
      <c r="D644"/>
      <c r="E644"/>
    </row>
    <row r="645" spans="4:5">
      <c r="D645"/>
      <c r="E645"/>
    </row>
    <row r="646" spans="4:5">
      <c r="D646"/>
      <c r="E646"/>
    </row>
    <row r="647" spans="4:5">
      <c r="D647"/>
      <c r="E647"/>
    </row>
    <row r="648" spans="4:5">
      <c r="D648"/>
      <c r="E648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Ejendomme</vt:lpstr>
      <vt:lpstr>Vedligehold</vt:lpstr>
      <vt:lpstr>Pivot - Udvalg</vt:lpstr>
      <vt:lpstr>Pivot - Ejendomme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 Christensen</cp:lastModifiedBy>
  <dcterms:modified xsi:type="dcterms:W3CDTF">2022-05-31T11:16:40Z</dcterms:modified>
</cp:coreProperties>
</file>